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xml" ContentType="application/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chart5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550" yWindow="630" windowWidth="13575" windowHeight="10440"/>
  </bookViews>
  <sheets>
    <sheet name="MAIN-GAUGE" sheetId="10" r:id="rId1"/>
    <sheet name="GAUGE CHART" sheetId="6" r:id="rId2"/>
    <sheet name="2.REGIONS DASHBOARD" sheetId="4" r:id="rId3"/>
    <sheet name="1.OVERVIEW DASHBOARD" sheetId="5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filteredList">'[1]type ahead combo'!$E$6:$E$52</definedName>
    <definedName name="filterList" localSheetId="1">getList('[1]type ahead combo'!$C$6:$C$52,'[1]type ahead combo'!$F$7)</definedName>
    <definedName name="filterList" localSheetId="0">getList('[1]type ahead combo'!$C$6:$C$52,'[1]type ahead combo'!$F$7)</definedName>
    <definedName name="filterList">getList('[1]type ahead combo'!$C$6:$C$52,'[1]type ahead combo'!$F$7)</definedName>
    <definedName name="_xlnm.Print_Area" localSheetId="1">'GAUGE CHART'!$A$1:$T$33</definedName>
    <definedName name="_xlnm.Print_Area" localSheetId="0">'MAIN-GAUGE'!$A$1:$W$24</definedName>
  </definedNames>
  <calcPr calcId="145621"/>
</workbook>
</file>

<file path=xl/calcChain.xml><?xml version="1.0" encoding="utf-8"?>
<calcChain xmlns="http://schemas.openxmlformats.org/spreadsheetml/2006/main">
  <c r="M33" i="10" l="1"/>
  <c r="M32" i="10"/>
  <c r="M31" i="10"/>
  <c r="L33" i="10"/>
  <c r="L32" i="10"/>
  <c r="L31" i="10"/>
  <c r="K33" i="10"/>
  <c r="K32" i="10"/>
  <c r="K31" i="10"/>
  <c r="J33" i="10"/>
  <c r="J31" i="10"/>
  <c r="J32" i="10" s="1"/>
  <c r="K23" i="10" l="1"/>
  <c r="M22" i="10"/>
  <c r="M21" i="10"/>
  <c r="L22" i="10"/>
  <c r="L21" i="10"/>
  <c r="K22" i="10"/>
  <c r="K21" i="10"/>
  <c r="J21" i="10"/>
  <c r="J22" i="10" s="1"/>
  <c r="M23" i="10" l="1"/>
  <c r="L23" i="10"/>
  <c r="J23" i="10"/>
  <c r="M28" i="10" l="1"/>
  <c r="M27" i="10"/>
  <c r="M26" i="10"/>
  <c r="L28" i="10"/>
  <c r="L27" i="10"/>
  <c r="L26" i="10"/>
  <c r="K28" i="10"/>
  <c r="K27" i="10"/>
  <c r="K26" i="10"/>
  <c r="J28" i="10"/>
  <c r="J26" i="10"/>
  <c r="J27" i="10" s="1"/>
  <c r="W8" i="10" l="1"/>
  <c r="Y59" i="4" l="1"/>
  <c r="Y10" i="4"/>
  <c r="Y11" i="4"/>
  <c r="Y12" i="4"/>
  <c r="Y15" i="4"/>
  <c r="Y16" i="4"/>
  <c r="Y17" i="4"/>
  <c r="Y18" i="4"/>
  <c r="Y21" i="4"/>
  <c r="Y22" i="4"/>
  <c r="Y23" i="4"/>
  <c r="Y24" i="4"/>
  <c r="Y25" i="4"/>
  <c r="Y28" i="4"/>
  <c r="Y29" i="4"/>
  <c r="Y30" i="4"/>
  <c r="Y31" i="4"/>
  <c r="Y32" i="4"/>
  <c r="Y35" i="4"/>
  <c r="Y36" i="4"/>
  <c r="Y37" i="4"/>
  <c r="Y40" i="4"/>
  <c r="Y41" i="4"/>
  <c r="Y42" i="4"/>
  <c r="Y44" i="4"/>
  <c r="Y45" i="4"/>
  <c r="Y46" i="4"/>
  <c r="Y47" i="4"/>
  <c r="Y48" i="4"/>
  <c r="Y49" i="4"/>
  <c r="Y50" i="4"/>
  <c r="Y53" i="4"/>
  <c r="Y54" i="4"/>
  <c r="Y55" i="4"/>
  <c r="Y56" i="4"/>
  <c r="Y57" i="4"/>
  <c r="Y9" i="4"/>
  <c r="W10" i="4"/>
  <c r="W11" i="4"/>
  <c r="W12" i="4"/>
  <c r="W15" i="4"/>
  <c r="W16" i="4"/>
  <c r="W17" i="4"/>
  <c r="W18" i="4"/>
  <c r="W21" i="4"/>
  <c r="W22" i="4"/>
  <c r="W23" i="4"/>
  <c r="W24" i="4"/>
  <c r="W25" i="4"/>
  <c r="W28" i="4"/>
  <c r="W29" i="4"/>
  <c r="W30" i="4"/>
  <c r="W31" i="4"/>
  <c r="W32" i="4"/>
  <c r="W35" i="4"/>
  <c r="W36" i="4"/>
  <c r="W37" i="4"/>
  <c r="W40" i="4"/>
  <c r="W41" i="4"/>
  <c r="W42" i="4"/>
  <c r="W44" i="4"/>
  <c r="W45" i="4"/>
  <c r="W46" i="4"/>
  <c r="W47" i="4"/>
  <c r="W48" i="4"/>
  <c r="W49" i="4"/>
  <c r="W50" i="4"/>
  <c r="W53" i="4"/>
  <c r="W54" i="4"/>
  <c r="W55" i="4"/>
  <c r="W56" i="4"/>
  <c r="W57" i="4"/>
  <c r="W59" i="4"/>
  <c r="W9" i="4"/>
  <c r="U10" i="4"/>
  <c r="U11" i="4"/>
  <c r="U12" i="4"/>
  <c r="U15" i="4"/>
  <c r="U16" i="4"/>
  <c r="U17" i="4"/>
  <c r="U18" i="4"/>
  <c r="U21" i="4"/>
  <c r="U22" i="4"/>
  <c r="U23" i="4"/>
  <c r="U24" i="4"/>
  <c r="U25" i="4"/>
  <c r="U28" i="4"/>
  <c r="U29" i="4"/>
  <c r="U30" i="4"/>
  <c r="U31" i="4"/>
  <c r="U32" i="4"/>
  <c r="U35" i="4"/>
  <c r="U36" i="4"/>
  <c r="U37" i="4"/>
  <c r="U40" i="4"/>
  <c r="U41" i="4"/>
  <c r="U42" i="4"/>
  <c r="U44" i="4"/>
  <c r="U45" i="4"/>
  <c r="U46" i="4"/>
  <c r="U47" i="4"/>
  <c r="U48" i="4"/>
  <c r="U49" i="4"/>
  <c r="U50" i="4"/>
  <c r="U53" i="4"/>
  <c r="U54" i="4"/>
  <c r="U55" i="4"/>
  <c r="U56" i="4"/>
  <c r="U57" i="4"/>
  <c r="U59" i="4"/>
  <c r="U9" i="4"/>
  <c r="S10" i="4"/>
  <c r="S11" i="4"/>
  <c r="S12" i="4"/>
  <c r="S15" i="4"/>
  <c r="S16" i="4"/>
  <c r="S17" i="4"/>
  <c r="S18" i="4"/>
  <c r="S21" i="4"/>
  <c r="S22" i="4"/>
  <c r="S23" i="4"/>
  <c r="S24" i="4"/>
  <c r="S25" i="4"/>
  <c r="S28" i="4"/>
  <c r="S29" i="4"/>
  <c r="S30" i="4"/>
  <c r="S31" i="4"/>
  <c r="S32" i="4"/>
  <c r="S35" i="4"/>
  <c r="S36" i="4"/>
  <c r="S37" i="4"/>
  <c r="S40" i="4"/>
  <c r="S41" i="4"/>
  <c r="S42" i="4"/>
  <c r="S44" i="4"/>
  <c r="S45" i="4"/>
  <c r="S46" i="4"/>
  <c r="S47" i="4"/>
  <c r="S48" i="4"/>
  <c r="S49" i="4"/>
  <c r="S50" i="4"/>
  <c r="S53" i="4"/>
  <c r="S54" i="4"/>
  <c r="S55" i="4"/>
  <c r="S56" i="4"/>
  <c r="S57" i="4"/>
  <c r="S59" i="4"/>
  <c r="S9" i="4"/>
  <c r="N53" i="4"/>
  <c r="N54" i="4"/>
  <c r="N55" i="4"/>
  <c r="N56" i="4"/>
  <c r="N57" i="4"/>
  <c r="N59" i="4"/>
  <c r="N10" i="4"/>
  <c r="N11" i="4"/>
  <c r="N12" i="4"/>
  <c r="N15" i="4"/>
  <c r="N16" i="4"/>
  <c r="N17" i="4"/>
  <c r="N18" i="4"/>
  <c r="N21" i="4"/>
  <c r="N22" i="4"/>
  <c r="N23" i="4"/>
  <c r="N24" i="4"/>
  <c r="N25" i="4"/>
  <c r="N28" i="4"/>
  <c r="N29" i="4"/>
  <c r="N30" i="4"/>
  <c r="N31" i="4"/>
  <c r="N32" i="4"/>
  <c r="N35" i="4"/>
  <c r="N36" i="4"/>
  <c r="N37" i="4"/>
  <c r="N40" i="4"/>
  <c r="N41" i="4"/>
  <c r="N42" i="4"/>
  <c r="N44" i="4"/>
  <c r="N45" i="4"/>
  <c r="N46" i="4"/>
  <c r="N47" i="4"/>
  <c r="N48" i="4"/>
  <c r="N49" i="4"/>
  <c r="N50" i="4"/>
  <c r="N9" i="4"/>
  <c r="M53" i="4"/>
  <c r="M54" i="4"/>
  <c r="M55" i="4"/>
  <c r="M56" i="4"/>
  <c r="M57" i="4"/>
  <c r="M59" i="4"/>
  <c r="M10" i="4"/>
  <c r="M11" i="4"/>
  <c r="M12" i="4"/>
  <c r="M15" i="4"/>
  <c r="M16" i="4"/>
  <c r="M17" i="4"/>
  <c r="M18" i="4"/>
  <c r="M21" i="4"/>
  <c r="M22" i="4"/>
  <c r="M23" i="4"/>
  <c r="M24" i="4"/>
  <c r="M25" i="4"/>
  <c r="M28" i="4"/>
  <c r="M29" i="4"/>
  <c r="M30" i="4"/>
  <c r="M31" i="4"/>
  <c r="M32" i="4"/>
  <c r="M35" i="4"/>
  <c r="M36" i="4"/>
  <c r="M37" i="4"/>
  <c r="M40" i="4"/>
  <c r="M41" i="4"/>
  <c r="M42" i="4"/>
  <c r="M44" i="4"/>
  <c r="M45" i="4"/>
  <c r="M46" i="4"/>
  <c r="M47" i="4"/>
  <c r="M48" i="4"/>
  <c r="M49" i="4"/>
  <c r="M50" i="4"/>
  <c r="M9" i="4"/>
  <c r="L53" i="4"/>
  <c r="L54" i="4"/>
  <c r="L55" i="4"/>
  <c r="L56" i="4"/>
  <c r="L57" i="4"/>
  <c r="L59" i="4"/>
  <c r="L10" i="4"/>
  <c r="L11" i="4"/>
  <c r="L12" i="4"/>
  <c r="L15" i="4"/>
  <c r="L16" i="4"/>
  <c r="L17" i="4"/>
  <c r="L18" i="4"/>
  <c r="L21" i="4"/>
  <c r="L22" i="4"/>
  <c r="L23" i="4"/>
  <c r="L24" i="4"/>
  <c r="L25" i="4"/>
  <c r="L28" i="4"/>
  <c r="L29" i="4"/>
  <c r="L30" i="4"/>
  <c r="L31" i="4"/>
  <c r="L32" i="4"/>
  <c r="L35" i="4"/>
  <c r="L36" i="4"/>
  <c r="L37" i="4"/>
  <c r="L40" i="4"/>
  <c r="L41" i="4"/>
  <c r="L42" i="4"/>
  <c r="L44" i="4"/>
  <c r="L45" i="4"/>
  <c r="L46" i="4"/>
  <c r="L47" i="4"/>
  <c r="L48" i="4"/>
  <c r="L49" i="4"/>
  <c r="L50" i="4"/>
  <c r="L9" i="4"/>
  <c r="K10" i="4"/>
  <c r="K11" i="4"/>
  <c r="K12" i="4"/>
  <c r="K15" i="4"/>
  <c r="K16" i="4"/>
  <c r="K17" i="4"/>
  <c r="K18" i="4"/>
  <c r="K21" i="4"/>
  <c r="K22" i="4"/>
  <c r="K23" i="4"/>
  <c r="K24" i="4"/>
  <c r="K25" i="4"/>
  <c r="K28" i="4"/>
  <c r="K29" i="4"/>
  <c r="K30" i="4"/>
  <c r="K31" i="4"/>
  <c r="K32" i="4"/>
  <c r="K35" i="4"/>
  <c r="K36" i="4"/>
  <c r="K37" i="4"/>
  <c r="K40" i="4"/>
  <c r="K41" i="4"/>
  <c r="K42" i="4"/>
  <c r="K44" i="4"/>
  <c r="K45" i="4"/>
  <c r="K46" i="4"/>
  <c r="K47" i="4"/>
  <c r="K48" i="4"/>
  <c r="K49" i="4"/>
  <c r="K50" i="4"/>
  <c r="K53" i="4"/>
  <c r="K54" i="4"/>
  <c r="K55" i="4"/>
  <c r="K56" i="4"/>
  <c r="K57" i="4"/>
  <c r="K59" i="4"/>
  <c r="K9" i="4"/>
  <c r="O50" i="4" l="1"/>
  <c r="Q50" i="4" s="1"/>
  <c r="O48" i="4"/>
  <c r="Q48" i="4" s="1"/>
  <c r="O46" i="4"/>
  <c r="Q46" i="4" s="1"/>
  <c r="O44" i="4"/>
  <c r="Q44" i="4" s="1"/>
  <c r="O41" i="4"/>
  <c r="Q41" i="4" s="1"/>
  <c r="O37" i="4"/>
  <c r="Q37" i="4" s="1"/>
  <c r="O35" i="4"/>
  <c r="Q35" i="4" s="1"/>
  <c r="O31" i="4"/>
  <c r="Q31" i="4" s="1"/>
  <c r="O29" i="4"/>
  <c r="Q29" i="4" s="1"/>
  <c r="O25" i="4"/>
  <c r="Q25" i="4" s="1"/>
  <c r="O23" i="4"/>
  <c r="Q23" i="4" s="1"/>
  <c r="O21" i="4"/>
  <c r="Q21" i="4" s="1"/>
  <c r="O17" i="4"/>
  <c r="Q17" i="4" s="1"/>
  <c r="O15" i="4"/>
  <c r="Q15" i="4" s="1"/>
  <c r="O11" i="4"/>
  <c r="Q11" i="4" s="1"/>
  <c r="O59" i="4"/>
  <c r="Q59" i="4" s="1"/>
  <c r="O56" i="4"/>
  <c r="Q56" i="4" s="1"/>
  <c r="O54" i="4"/>
  <c r="Q54" i="4" s="1"/>
  <c r="O9" i="4"/>
  <c r="Q9" i="4" s="1"/>
  <c r="O49" i="4"/>
  <c r="Q49" i="4" s="1"/>
  <c r="O47" i="4"/>
  <c r="Q47" i="4" s="1"/>
  <c r="O45" i="4"/>
  <c r="Q45" i="4" s="1"/>
  <c r="O42" i="4"/>
  <c r="Q42" i="4" s="1"/>
  <c r="O40" i="4"/>
  <c r="Q40" i="4" s="1"/>
  <c r="O36" i="4"/>
  <c r="Q36" i="4" s="1"/>
  <c r="O32" i="4"/>
  <c r="Q32" i="4" s="1"/>
  <c r="O30" i="4"/>
  <c r="Q30" i="4" s="1"/>
  <c r="O28" i="4"/>
  <c r="Q28" i="4" s="1"/>
  <c r="O24" i="4"/>
  <c r="Q24" i="4" s="1"/>
  <c r="O22" i="4"/>
  <c r="Q22" i="4" s="1"/>
  <c r="O18" i="4"/>
  <c r="Q18" i="4" s="1"/>
  <c r="O16" i="4"/>
  <c r="Q16" i="4" s="1"/>
  <c r="O12" i="4"/>
  <c r="Q12" i="4" s="1"/>
  <c r="O10" i="4"/>
  <c r="Q10" i="4" s="1"/>
  <c r="O57" i="4"/>
  <c r="Q57" i="4" s="1"/>
  <c r="O55" i="4"/>
  <c r="Q55" i="4" s="1"/>
  <c r="O53" i="4"/>
  <c r="Q53" i="4" s="1"/>
  <c r="L62" i="4"/>
  <c r="O9" i="10" s="1"/>
  <c r="N62" i="4"/>
  <c r="O13" i="10" s="1"/>
  <c r="K62" i="4"/>
  <c r="O7" i="10" s="1"/>
  <c r="M62" i="4"/>
  <c r="BE10" i="4"/>
  <c r="BE11" i="4"/>
  <c r="BE12" i="4"/>
  <c r="BE15" i="4"/>
  <c r="BE16" i="4"/>
  <c r="BE17" i="4"/>
  <c r="BE18" i="4"/>
  <c r="BE21" i="4"/>
  <c r="BE22" i="4"/>
  <c r="BE23" i="4"/>
  <c r="BE24" i="4"/>
  <c r="BE25" i="4"/>
  <c r="BE28" i="4"/>
  <c r="BE29" i="4"/>
  <c r="BE30" i="4"/>
  <c r="BE31" i="4"/>
  <c r="BE32" i="4"/>
  <c r="BE35" i="4"/>
  <c r="BE36" i="4"/>
  <c r="BE37" i="4"/>
  <c r="BE40" i="4"/>
  <c r="BE41" i="4"/>
  <c r="BE42" i="4"/>
  <c r="BE44" i="4"/>
  <c r="BE45" i="4"/>
  <c r="BE46" i="4"/>
  <c r="BE47" i="4"/>
  <c r="BE48" i="4"/>
  <c r="BE49" i="4"/>
  <c r="BE50" i="4"/>
  <c r="BE53" i="4"/>
  <c r="BE54" i="4"/>
  <c r="BE55" i="4"/>
  <c r="BE56" i="4"/>
  <c r="BE57" i="4"/>
  <c r="BE59" i="4"/>
  <c r="BE9" i="4"/>
  <c r="BC48" i="4"/>
  <c r="BC49" i="4"/>
  <c r="BC50" i="4"/>
  <c r="BC53" i="4"/>
  <c r="BC54" i="4"/>
  <c r="BC55" i="4"/>
  <c r="BC56" i="4"/>
  <c r="BC57" i="4"/>
  <c r="BC59" i="4"/>
  <c r="BC30" i="4"/>
  <c r="BC31" i="4"/>
  <c r="BC32" i="4"/>
  <c r="BC35" i="4"/>
  <c r="BC36" i="4"/>
  <c r="BC37" i="4"/>
  <c r="BC40" i="4"/>
  <c r="BC41" i="4"/>
  <c r="BC42" i="4"/>
  <c r="BC44" i="4"/>
  <c r="BC45" i="4"/>
  <c r="BC46" i="4"/>
  <c r="BC47" i="4"/>
  <c r="BC10" i="4"/>
  <c r="BC11" i="4"/>
  <c r="BC12" i="4"/>
  <c r="BC15" i="4"/>
  <c r="BC16" i="4"/>
  <c r="BC17" i="4"/>
  <c r="BC18" i="4"/>
  <c r="BC21" i="4"/>
  <c r="BC22" i="4"/>
  <c r="BC23" i="4"/>
  <c r="BC24" i="4"/>
  <c r="BC25" i="4"/>
  <c r="BC28" i="4"/>
  <c r="BC29" i="4"/>
  <c r="BC9" i="4"/>
  <c r="BA49" i="4"/>
  <c r="BA50" i="4"/>
  <c r="BA53" i="4"/>
  <c r="BA54" i="4"/>
  <c r="BA55" i="4"/>
  <c r="BA56" i="4"/>
  <c r="BA57" i="4"/>
  <c r="BA59" i="4"/>
  <c r="BA35" i="4"/>
  <c r="BA36" i="4"/>
  <c r="BA37" i="4"/>
  <c r="BA40" i="4"/>
  <c r="BA41" i="4"/>
  <c r="BA42" i="4"/>
  <c r="BA44" i="4"/>
  <c r="BA45" i="4"/>
  <c r="BA46" i="4"/>
  <c r="BA47" i="4"/>
  <c r="BA48" i="4"/>
  <c r="BA10" i="4"/>
  <c r="BA11" i="4"/>
  <c r="BA12" i="4"/>
  <c r="BA15" i="4"/>
  <c r="BA16" i="4"/>
  <c r="BA17" i="4"/>
  <c r="BA18" i="4"/>
  <c r="BA21" i="4"/>
  <c r="BA22" i="4"/>
  <c r="BA23" i="4"/>
  <c r="BA24" i="4"/>
  <c r="BA25" i="4"/>
  <c r="BA28" i="4"/>
  <c r="BA29" i="4"/>
  <c r="BA30" i="4"/>
  <c r="BA31" i="4"/>
  <c r="BA32" i="4"/>
  <c r="BA9" i="4"/>
  <c r="AY59" i="4"/>
  <c r="AY10" i="4"/>
  <c r="AY11" i="4"/>
  <c r="AY12" i="4"/>
  <c r="AY15" i="4"/>
  <c r="AY16" i="4"/>
  <c r="AY17" i="4"/>
  <c r="AY18" i="4"/>
  <c r="AY21" i="4"/>
  <c r="AY22" i="4"/>
  <c r="AY23" i="4"/>
  <c r="AY24" i="4"/>
  <c r="AY25" i="4"/>
  <c r="AY28" i="4"/>
  <c r="AY29" i="4"/>
  <c r="AY30" i="4"/>
  <c r="AY31" i="4"/>
  <c r="AY32" i="4"/>
  <c r="AY35" i="4"/>
  <c r="AY36" i="4"/>
  <c r="AY37" i="4"/>
  <c r="AY40" i="4"/>
  <c r="AY41" i="4"/>
  <c r="AY42" i="4"/>
  <c r="AY44" i="4"/>
  <c r="AY45" i="4"/>
  <c r="AY46" i="4"/>
  <c r="AY47" i="4"/>
  <c r="AY48" i="4"/>
  <c r="AY49" i="4"/>
  <c r="AY50" i="4"/>
  <c r="AY53" i="4"/>
  <c r="AY54" i="4"/>
  <c r="AY55" i="4"/>
  <c r="AY56" i="4"/>
  <c r="AY57" i="4"/>
  <c r="AY9" i="4"/>
  <c r="AT59" i="4"/>
  <c r="AT57" i="4"/>
  <c r="AT56" i="4"/>
  <c r="AT55" i="4"/>
  <c r="AT54" i="4"/>
  <c r="AT53" i="4"/>
  <c r="AT50" i="4"/>
  <c r="AT49" i="4"/>
  <c r="AT48" i="4"/>
  <c r="AT47" i="4"/>
  <c r="AT46" i="4"/>
  <c r="AT45" i="4"/>
  <c r="AT44" i="4"/>
  <c r="AT42" i="4"/>
  <c r="AT41" i="4"/>
  <c r="AT40" i="4"/>
  <c r="AT37" i="4"/>
  <c r="AT36" i="4"/>
  <c r="AT35" i="4"/>
  <c r="AT32" i="4"/>
  <c r="AT31" i="4"/>
  <c r="AT30" i="4"/>
  <c r="AT29" i="4"/>
  <c r="AT28" i="4"/>
  <c r="AT25" i="4"/>
  <c r="AT24" i="4"/>
  <c r="AT23" i="4"/>
  <c r="AT22" i="4"/>
  <c r="AT21" i="4"/>
  <c r="AT18" i="4"/>
  <c r="AT17" i="4"/>
  <c r="AT16" i="4"/>
  <c r="AT15" i="4"/>
  <c r="AT12" i="4"/>
  <c r="AT11" i="4"/>
  <c r="AT10" i="4"/>
  <c r="AT9" i="4"/>
  <c r="AS53" i="4"/>
  <c r="AS54" i="4"/>
  <c r="AS55" i="4"/>
  <c r="AS56" i="4"/>
  <c r="AS57" i="4"/>
  <c r="AS59" i="4"/>
  <c r="AS10" i="4"/>
  <c r="AS11" i="4"/>
  <c r="AS12" i="4"/>
  <c r="AS15" i="4"/>
  <c r="AS16" i="4"/>
  <c r="AS17" i="4"/>
  <c r="AS18" i="4"/>
  <c r="AS21" i="4"/>
  <c r="AS22" i="4"/>
  <c r="AS23" i="4"/>
  <c r="AS24" i="4"/>
  <c r="AS25" i="4"/>
  <c r="AS28" i="4"/>
  <c r="AS29" i="4"/>
  <c r="AS30" i="4"/>
  <c r="AS31" i="4"/>
  <c r="AS32" i="4"/>
  <c r="AS35" i="4"/>
  <c r="AS36" i="4"/>
  <c r="AS37" i="4"/>
  <c r="AS40" i="4"/>
  <c r="AS41" i="4"/>
  <c r="AS42" i="4"/>
  <c r="AS44" i="4"/>
  <c r="AS45" i="4"/>
  <c r="AS46" i="4"/>
  <c r="AS47" i="4"/>
  <c r="AS48" i="4"/>
  <c r="AS49" i="4"/>
  <c r="AS50" i="4"/>
  <c r="AS9" i="4"/>
  <c r="AR53" i="4"/>
  <c r="AR54" i="4"/>
  <c r="AR55" i="4"/>
  <c r="AR56" i="4"/>
  <c r="AR57" i="4"/>
  <c r="AR59" i="4"/>
  <c r="AR10" i="4"/>
  <c r="AR11" i="4"/>
  <c r="AR12" i="4"/>
  <c r="AR15" i="4"/>
  <c r="AR16" i="4"/>
  <c r="AR17" i="4"/>
  <c r="AR18" i="4"/>
  <c r="AR21" i="4"/>
  <c r="AR22" i="4"/>
  <c r="AR23" i="4"/>
  <c r="AR24" i="4"/>
  <c r="AR25" i="4"/>
  <c r="AR28" i="4"/>
  <c r="AR29" i="4"/>
  <c r="AR30" i="4"/>
  <c r="AR31" i="4"/>
  <c r="AR32" i="4"/>
  <c r="AR35" i="4"/>
  <c r="AR36" i="4"/>
  <c r="AR37" i="4"/>
  <c r="AR40" i="4"/>
  <c r="AR41" i="4"/>
  <c r="AR42" i="4"/>
  <c r="AR44" i="4"/>
  <c r="AR45" i="4"/>
  <c r="AR46" i="4"/>
  <c r="AR47" i="4"/>
  <c r="AR48" i="4"/>
  <c r="AR49" i="4"/>
  <c r="AR50" i="4"/>
  <c r="AR9" i="4"/>
  <c r="AQ10" i="4"/>
  <c r="AQ11" i="4"/>
  <c r="AQ12" i="4"/>
  <c r="AQ15" i="4"/>
  <c r="AQ16" i="4"/>
  <c r="AQ17" i="4"/>
  <c r="AQ18" i="4"/>
  <c r="AQ21" i="4"/>
  <c r="AQ22" i="4"/>
  <c r="AQ23" i="4"/>
  <c r="AQ24" i="4"/>
  <c r="AQ25" i="4"/>
  <c r="AQ28" i="4"/>
  <c r="AQ29" i="4"/>
  <c r="AQ30" i="4"/>
  <c r="AQ31" i="4"/>
  <c r="AQ32" i="4"/>
  <c r="AQ35" i="4"/>
  <c r="AQ36" i="4"/>
  <c r="AQ37" i="4"/>
  <c r="AQ40" i="4"/>
  <c r="AQ41" i="4"/>
  <c r="AQ42" i="4"/>
  <c r="AQ44" i="4"/>
  <c r="AQ45" i="4"/>
  <c r="AQ46" i="4"/>
  <c r="AQ47" i="4"/>
  <c r="AQ48" i="4"/>
  <c r="AQ49" i="4"/>
  <c r="AQ50" i="4"/>
  <c r="AQ53" i="4"/>
  <c r="AQ54" i="4"/>
  <c r="AQ55" i="4"/>
  <c r="AQ56" i="4"/>
  <c r="AQ57" i="4"/>
  <c r="AQ59" i="4"/>
  <c r="AQ9" i="4"/>
  <c r="O62" i="4" l="1"/>
  <c r="Q62" i="4" s="1"/>
  <c r="O15" i="10" s="1"/>
  <c r="B40" i="10" s="1"/>
  <c r="AU50" i="4"/>
  <c r="AW50" i="4" s="1"/>
  <c r="AU48" i="4"/>
  <c r="AW48" i="4" s="1"/>
  <c r="AU46" i="4"/>
  <c r="AW46" i="4" s="1"/>
  <c r="AU44" i="4"/>
  <c r="AW44" i="4" s="1"/>
  <c r="AU41" i="4"/>
  <c r="AW41" i="4" s="1"/>
  <c r="AU37" i="4"/>
  <c r="AW37" i="4" s="1"/>
  <c r="AU35" i="4"/>
  <c r="AW35" i="4" s="1"/>
  <c r="AU31" i="4"/>
  <c r="AW31" i="4" s="1"/>
  <c r="AU29" i="4"/>
  <c r="AW29" i="4" s="1"/>
  <c r="AU25" i="4"/>
  <c r="AW25" i="4" s="1"/>
  <c r="AU23" i="4"/>
  <c r="AW23" i="4" s="1"/>
  <c r="AU21" i="4"/>
  <c r="AW21" i="4" s="1"/>
  <c r="AU17" i="4"/>
  <c r="AW17" i="4" s="1"/>
  <c r="AU15" i="4"/>
  <c r="AW15" i="4" s="1"/>
  <c r="AU11" i="4"/>
  <c r="AW11" i="4" s="1"/>
  <c r="AU59" i="4"/>
  <c r="AW59" i="4" s="1"/>
  <c r="AU56" i="4"/>
  <c r="AW56" i="4" s="1"/>
  <c r="AU54" i="4"/>
  <c r="AW54" i="4" s="1"/>
  <c r="AQ62" i="4"/>
  <c r="W7" i="10" s="1"/>
  <c r="AU9" i="4"/>
  <c r="AW9" i="4" s="1"/>
  <c r="AU49" i="4"/>
  <c r="AW49" i="4" s="1"/>
  <c r="AU47" i="4"/>
  <c r="AW47" i="4" s="1"/>
  <c r="AU45" i="4"/>
  <c r="AW45" i="4" s="1"/>
  <c r="AU42" i="4"/>
  <c r="AW42" i="4" s="1"/>
  <c r="AU40" i="4"/>
  <c r="AW40" i="4" s="1"/>
  <c r="AU36" i="4"/>
  <c r="AW36" i="4" s="1"/>
  <c r="AU32" i="4"/>
  <c r="AW32" i="4" s="1"/>
  <c r="AU30" i="4"/>
  <c r="AW30" i="4" s="1"/>
  <c r="AU28" i="4"/>
  <c r="AW28" i="4" s="1"/>
  <c r="AU24" i="4"/>
  <c r="AW24" i="4" s="1"/>
  <c r="AU22" i="4"/>
  <c r="AW22" i="4" s="1"/>
  <c r="AU18" i="4"/>
  <c r="AW18" i="4" s="1"/>
  <c r="AU16" i="4"/>
  <c r="AW16" i="4" s="1"/>
  <c r="AU12" i="4"/>
  <c r="AW12" i="4" s="1"/>
  <c r="AU10" i="4"/>
  <c r="AW10" i="4" s="1"/>
  <c r="AU57" i="4"/>
  <c r="AW57" i="4" s="1"/>
  <c r="AU55" i="4"/>
  <c r="AW55" i="4" s="1"/>
  <c r="AU53" i="4"/>
  <c r="AW53" i="4" s="1"/>
  <c r="AR62" i="4"/>
  <c r="W9" i="10" s="1"/>
  <c r="O11" i="10"/>
  <c r="P62" i="4"/>
  <c r="AS62" i="4"/>
  <c r="AT62" i="4"/>
  <c r="W13" i="10" s="1"/>
  <c r="AO45" i="4"/>
  <c r="AO46" i="4"/>
  <c r="AO47" i="4"/>
  <c r="AO48" i="4"/>
  <c r="AO49" i="4"/>
  <c r="AO50" i="4"/>
  <c r="AO53" i="4"/>
  <c r="AO54" i="4"/>
  <c r="AO55" i="4"/>
  <c r="AO56" i="4"/>
  <c r="AO57" i="4"/>
  <c r="AO59" i="4"/>
  <c r="AO24" i="4"/>
  <c r="AO25" i="4"/>
  <c r="AO28" i="4"/>
  <c r="AO29" i="4"/>
  <c r="AO30" i="4"/>
  <c r="AO31" i="4"/>
  <c r="AO32" i="4"/>
  <c r="AO35" i="4"/>
  <c r="AO36" i="4"/>
  <c r="AO37" i="4"/>
  <c r="AO40" i="4"/>
  <c r="AO41" i="4"/>
  <c r="AO42" i="4"/>
  <c r="AO44" i="4"/>
  <c r="AO12" i="4"/>
  <c r="AO15" i="4"/>
  <c r="AO16" i="4"/>
  <c r="AO17" i="4"/>
  <c r="AO18" i="4"/>
  <c r="AO21" i="4"/>
  <c r="AO22" i="4"/>
  <c r="AO23" i="4"/>
  <c r="AO10" i="4"/>
  <c r="AO11" i="4"/>
  <c r="AO9" i="4"/>
  <c r="AM10" i="4"/>
  <c r="AM11" i="4"/>
  <c r="AM12" i="4"/>
  <c r="AM15" i="4"/>
  <c r="AM16" i="4"/>
  <c r="AM17" i="4"/>
  <c r="AM18" i="4"/>
  <c r="AM21" i="4"/>
  <c r="AM22" i="4"/>
  <c r="AM23" i="4"/>
  <c r="AM24" i="4"/>
  <c r="AM25" i="4"/>
  <c r="AM28" i="4"/>
  <c r="AM29" i="4"/>
  <c r="AM30" i="4"/>
  <c r="AM31" i="4"/>
  <c r="AM32" i="4"/>
  <c r="AM35" i="4"/>
  <c r="AM36" i="4"/>
  <c r="AM37" i="4"/>
  <c r="AM40" i="4"/>
  <c r="AM41" i="4"/>
  <c r="AM42" i="4"/>
  <c r="AM44" i="4"/>
  <c r="AM45" i="4"/>
  <c r="AM46" i="4"/>
  <c r="AM47" i="4"/>
  <c r="AM48" i="4"/>
  <c r="AM49" i="4"/>
  <c r="AM50" i="4"/>
  <c r="AM53" i="4"/>
  <c r="AM54" i="4"/>
  <c r="AM55" i="4"/>
  <c r="AM56" i="4"/>
  <c r="AM57" i="4"/>
  <c r="AM59" i="4"/>
  <c r="AM9" i="4"/>
  <c r="AK59" i="4"/>
  <c r="AK42" i="4"/>
  <c r="AK44" i="4"/>
  <c r="AK45" i="4"/>
  <c r="AK46" i="4"/>
  <c r="AK47" i="4"/>
  <c r="AK48" i="4"/>
  <c r="AK49" i="4"/>
  <c r="AK50" i="4"/>
  <c r="AK53" i="4"/>
  <c r="AK54" i="4"/>
  <c r="AK55" i="4"/>
  <c r="AK56" i="4"/>
  <c r="AK57" i="4"/>
  <c r="AK25" i="4"/>
  <c r="AK28" i="4"/>
  <c r="AK29" i="4"/>
  <c r="AK30" i="4"/>
  <c r="AK31" i="4"/>
  <c r="AK32" i="4"/>
  <c r="AK35" i="4"/>
  <c r="AK36" i="4"/>
  <c r="AK37" i="4"/>
  <c r="AK40" i="4"/>
  <c r="AK41" i="4"/>
  <c r="AK10" i="4"/>
  <c r="AK11" i="4"/>
  <c r="AK12" i="4"/>
  <c r="AK15" i="4"/>
  <c r="AK16" i="4"/>
  <c r="AK17" i="4"/>
  <c r="AK18" i="4"/>
  <c r="AK21" i="4"/>
  <c r="AK22" i="4"/>
  <c r="AK23" i="4"/>
  <c r="AK24" i="4"/>
  <c r="AK9" i="4"/>
  <c r="AI57" i="4"/>
  <c r="AI59" i="4"/>
  <c r="AI25" i="4"/>
  <c r="AI28" i="4"/>
  <c r="AI29" i="4"/>
  <c r="AI30" i="4"/>
  <c r="AI31" i="4"/>
  <c r="AI32" i="4"/>
  <c r="AI35" i="4"/>
  <c r="AI36" i="4"/>
  <c r="AI37" i="4"/>
  <c r="AI40" i="4"/>
  <c r="AI41" i="4"/>
  <c r="AI42" i="4"/>
  <c r="AI44" i="4"/>
  <c r="AI45" i="4"/>
  <c r="AI46" i="4"/>
  <c r="AI47" i="4"/>
  <c r="AI48" i="4"/>
  <c r="AI49" i="4"/>
  <c r="AI50" i="4"/>
  <c r="AI53" i="4"/>
  <c r="AI54" i="4"/>
  <c r="AI55" i="4"/>
  <c r="AI56" i="4"/>
  <c r="AI10" i="4"/>
  <c r="AI11" i="4"/>
  <c r="AI12" i="4"/>
  <c r="AI15" i="4"/>
  <c r="AI16" i="4"/>
  <c r="AI17" i="4"/>
  <c r="AI18" i="4"/>
  <c r="AI21" i="4"/>
  <c r="AI22" i="4"/>
  <c r="AI23" i="4"/>
  <c r="AI24" i="4"/>
  <c r="AI9" i="4"/>
  <c r="AD59" i="4"/>
  <c r="F59" i="4" s="1"/>
  <c r="AD57" i="4"/>
  <c r="AD56" i="4"/>
  <c r="F56" i="4" s="1"/>
  <c r="AD55" i="4"/>
  <c r="F55" i="4" s="1"/>
  <c r="AD54" i="4"/>
  <c r="F54" i="4" s="1"/>
  <c r="AD53" i="4"/>
  <c r="F53" i="4" s="1"/>
  <c r="AD50" i="4"/>
  <c r="F50" i="4" s="1"/>
  <c r="AD49" i="4"/>
  <c r="F49" i="4" s="1"/>
  <c r="AD48" i="4"/>
  <c r="F48" i="4" s="1"/>
  <c r="AD47" i="4"/>
  <c r="F47" i="4" s="1"/>
  <c r="AD46" i="4"/>
  <c r="F46" i="4" s="1"/>
  <c r="AD45" i="4"/>
  <c r="F45" i="4" s="1"/>
  <c r="AD44" i="4"/>
  <c r="F44" i="4" s="1"/>
  <c r="AD42" i="4"/>
  <c r="F42" i="4" s="1"/>
  <c r="AD41" i="4"/>
  <c r="F41" i="4" s="1"/>
  <c r="AD40" i="4"/>
  <c r="F40" i="4" s="1"/>
  <c r="AD37" i="4"/>
  <c r="F37" i="4" s="1"/>
  <c r="AD36" i="4"/>
  <c r="F36" i="4" s="1"/>
  <c r="AD35" i="4"/>
  <c r="F35" i="4" s="1"/>
  <c r="AD32" i="4"/>
  <c r="F32" i="4" s="1"/>
  <c r="AD31" i="4"/>
  <c r="F31" i="4" s="1"/>
  <c r="AD30" i="4"/>
  <c r="F30" i="4" s="1"/>
  <c r="AD29" i="4"/>
  <c r="F29" i="4" s="1"/>
  <c r="AD28" i="4"/>
  <c r="F28" i="4" s="1"/>
  <c r="AD25" i="4"/>
  <c r="F25" i="4" s="1"/>
  <c r="AD24" i="4"/>
  <c r="F24" i="4" s="1"/>
  <c r="AD23" i="4"/>
  <c r="F23" i="4" s="1"/>
  <c r="AD22" i="4"/>
  <c r="F22" i="4" s="1"/>
  <c r="AD21" i="4"/>
  <c r="F21" i="4" s="1"/>
  <c r="AD18" i="4"/>
  <c r="F18" i="4" s="1"/>
  <c r="AD17" i="4"/>
  <c r="F17" i="4" s="1"/>
  <c r="AD16" i="4"/>
  <c r="F16" i="4" s="1"/>
  <c r="AD15" i="4"/>
  <c r="F15" i="4" s="1"/>
  <c r="AD12" i="4"/>
  <c r="F12" i="4" s="1"/>
  <c r="AD11" i="4"/>
  <c r="F11" i="4" s="1"/>
  <c r="AD10" i="4"/>
  <c r="F10" i="4" s="1"/>
  <c r="AD9" i="4"/>
  <c r="F9" i="4" s="1"/>
  <c r="AC54" i="4"/>
  <c r="AC55" i="4"/>
  <c r="AC56" i="4"/>
  <c r="AC57" i="4"/>
  <c r="AC59" i="4"/>
  <c r="AC10" i="4"/>
  <c r="AC11" i="4"/>
  <c r="AC12" i="4"/>
  <c r="AC15" i="4"/>
  <c r="AC16" i="4"/>
  <c r="AC17" i="4"/>
  <c r="AC18" i="4"/>
  <c r="AC21" i="4"/>
  <c r="AC22" i="4"/>
  <c r="AC23" i="4"/>
  <c r="AC24" i="4"/>
  <c r="AC25" i="4"/>
  <c r="AC28" i="4"/>
  <c r="AC29" i="4"/>
  <c r="AC30" i="4"/>
  <c r="AC31" i="4"/>
  <c r="AC32" i="4"/>
  <c r="AC35" i="4"/>
  <c r="AC36" i="4"/>
  <c r="AC37" i="4"/>
  <c r="AC40" i="4"/>
  <c r="AC41" i="4"/>
  <c r="AC42" i="4"/>
  <c r="AC44" i="4"/>
  <c r="AC45" i="4"/>
  <c r="AC46" i="4"/>
  <c r="AC47" i="4"/>
  <c r="AC48" i="4"/>
  <c r="AC49" i="4"/>
  <c r="AC50" i="4"/>
  <c r="AC53" i="4"/>
  <c r="AC9" i="4"/>
  <c r="AB55" i="4"/>
  <c r="D55" i="4" s="1"/>
  <c r="AB56" i="4"/>
  <c r="D56" i="4" s="1"/>
  <c r="AB57" i="4"/>
  <c r="AB59" i="4"/>
  <c r="D59" i="4" s="1"/>
  <c r="AB10" i="4"/>
  <c r="D10" i="4" s="1"/>
  <c r="AB11" i="4"/>
  <c r="D11" i="4" s="1"/>
  <c r="AB12" i="4"/>
  <c r="D12" i="4" s="1"/>
  <c r="AB15" i="4"/>
  <c r="D15" i="4" s="1"/>
  <c r="AB16" i="4"/>
  <c r="D16" i="4" s="1"/>
  <c r="AB17" i="4"/>
  <c r="D17" i="4" s="1"/>
  <c r="AB18" i="4"/>
  <c r="D18" i="4" s="1"/>
  <c r="AB21" i="4"/>
  <c r="D21" i="4" s="1"/>
  <c r="AB22" i="4"/>
  <c r="D22" i="4" s="1"/>
  <c r="AB23" i="4"/>
  <c r="D23" i="4" s="1"/>
  <c r="AB24" i="4"/>
  <c r="D24" i="4" s="1"/>
  <c r="AB25" i="4"/>
  <c r="D25" i="4" s="1"/>
  <c r="AB28" i="4"/>
  <c r="D28" i="4" s="1"/>
  <c r="AB29" i="4"/>
  <c r="D29" i="4" s="1"/>
  <c r="AB30" i="4"/>
  <c r="D30" i="4" s="1"/>
  <c r="AB31" i="4"/>
  <c r="D31" i="4" s="1"/>
  <c r="AB32" i="4"/>
  <c r="D32" i="4" s="1"/>
  <c r="AB35" i="4"/>
  <c r="D35" i="4" s="1"/>
  <c r="AB36" i="4"/>
  <c r="D36" i="4" s="1"/>
  <c r="AB37" i="4"/>
  <c r="D37" i="4" s="1"/>
  <c r="AB40" i="4"/>
  <c r="D40" i="4" s="1"/>
  <c r="AB41" i="4"/>
  <c r="D41" i="4" s="1"/>
  <c r="AB42" i="4"/>
  <c r="D42" i="4" s="1"/>
  <c r="AB44" i="4"/>
  <c r="D44" i="4" s="1"/>
  <c r="AB45" i="4"/>
  <c r="D45" i="4" s="1"/>
  <c r="AB46" i="4"/>
  <c r="D46" i="4" s="1"/>
  <c r="AB47" i="4"/>
  <c r="D47" i="4" s="1"/>
  <c r="AB48" i="4"/>
  <c r="D48" i="4" s="1"/>
  <c r="AB49" i="4"/>
  <c r="D49" i="4" s="1"/>
  <c r="AB50" i="4"/>
  <c r="D50" i="4" s="1"/>
  <c r="AB53" i="4"/>
  <c r="D53" i="4" s="1"/>
  <c r="AB54" i="4"/>
  <c r="D54" i="4" s="1"/>
  <c r="AB9" i="4"/>
  <c r="D9" i="4" s="1"/>
  <c r="AA50" i="4"/>
  <c r="C50" i="4" s="1"/>
  <c r="AA53" i="4"/>
  <c r="C53" i="4" s="1"/>
  <c r="AA54" i="4"/>
  <c r="C54" i="4" s="1"/>
  <c r="AA55" i="4"/>
  <c r="C55" i="4" s="1"/>
  <c r="AA56" i="4"/>
  <c r="C56" i="4" s="1"/>
  <c r="AA57" i="4"/>
  <c r="AA59" i="4"/>
  <c r="C59" i="4" s="1"/>
  <c r="AA40" i="4"/>
  <c r="C40" i="4" s="1"/>
  <c r="AA41" i="4"/>
  <c r="C41" i="4" s="1"/>
  <c r="AA42" i="4"/>
  <c r="C42" i="4" s="1"/>
  <c r="AA44" i="4"/>
  <c r="C44" i="4" s="1"/>
  <c r="AA45" i="4"/>
  <c r="C45" i="4" s="1"/>
  <c r="AA46" i="4"/>
  <c r="C46" i="4" s="1"/>
  <c r="AA47" i="4"/>
  <c r="C47" i="4" s="1"/>
  <c r="AA48" i="4"/>
  <c r="C48" i="4" s="1"/>
  <c r="AA49" i="4"/>
  <c r="C49" i="4" s="1"/>
  <c r="AA21" i="4"/>
  <c r="C21" i="4" s="1"/>
  <c r="AA22" i="4"/>
  <c r="C22" i="4" s="1"/>
  <c r="AA23" i="4"/>
  <c r="C23" i="4" s="1"/>
  <c r="AA24" i="4"/>
  <c r="C24" i="4" s="1"/>
  <c r="AA25" i="4"/>
  <c r="C25" i="4" s="1"/>
  <c r="AA28" i="4"/>
  <c r="C28" i="4" s="1"/>
  <c r="AA29" i="4"/>
  <c r="C29" i="4" s="1"/>
  <c r="AA30" i="4"/>
  <c r="C30" i="4" s="1"/>
  <c r="AA31" i="4"/>
  <c r="C31" i="4" s="1"/>
  <c r="AA32" i="4"/>
  <c r="C32" i="4" s="1"/>
  <c r="AA35" i="4"/>
  <c r="C35" i="4" s="1"/>
  <c r="AA36" i="4"/>
  <c r="C36" i="4" s="1"/>
  <c r="AA37" i="4"/>
  <c r="C37" i="4" s="1"/>
  <c r="AA15" i="4"/>
  <c r="C15" i="4" s="1"/>
  <c r="AA16" i="4"/>
  <c r="C16" i="4" s="1"/>
  <c r="AA17" i="4"/>
  <c r="C17" i="4" s="1"/>
  <c r="AA18" i="4"/>
  <c r="C18" i="4" s="1"/>
  <c r="AA10" i="4"/>
  <c r="C10" i="4" s="1"/>
  <c r="AA11" i="4"/>
  <c r="C11" i="4" s="1"/>
  <c r="AA12" i="4"/>
  <c r="C12" i="4" s="1"/>
  <c r="AA9" i="4"/>
  <c r="C9" i="4" s="1"/>
  <c r="AA62" i="4" l="1"/>
  <c r="AC62" i="4"/>
  <c r="W11" i="10"/>
  <c r="AU62" i="4"/>
  <c r="AW62" i="4" s="1"/>
  <c r="W15" i="10" s="1"/>
  <c r="F40" i="10" s="1"/>
  <c r="AE9" i="4"/>
  <c r="AG9" i="4" s="1"/>
  <c r="AB62" i="4"/>
  <c r="E53" i="4"/>
  <c r="G53" i="4" s="1"/>
  <c r="I53" i="4" s="1"/>
  <c r="AE53" i="4"/>
  <c r="AG53" i="4" s="1"/>
  <c r="E49" i="4"/>
  <c r="G49" i="4" s="1"/>
  <c r="I49" i="4" s="1"/>
  <c r="B77" i="6" s="1"/>
  <c r="AE49" i="4"/>
  <c r="AG49" i="4" s="1"/>
  <c r="E47" i="4"/>
  <c r="G47" i="4" s="1"/>
  <c r="I47" i="4" s="1"/>
  <c r="H59" i="6" s="1"/>
  <c r="AE47" i="4"/>
  <c r="AG47" i="4" s="1"/>
  <c r="E45" i="4"/>
  <c r="G45" i="4" s="1"/>
  <c r="I45" i="4" s="1"/>
  <c r="D59" i="6" s="1"/>
  <c r="AE45" i="4"/>
  <c r="AG45" i="4" s="1"/>
  <c r="E42" i="4"/>
  <c r="G42" i="4" s="1"/>
  <c r="I42" i="4" s="1"/>
  <c r="H77" i="6" s="1"/>
  <c r="AE42" i="4"/>
  <c r="AG42" i="4" s="1"/>
  <c r="E40" i="4"/>
  <c r="G40" i="4" s="1"/>
  <c r="I40" i="4" s="1"/>
  <c r="AE40" i="4"/>
  <c r="AG40" i="4" s="1"/>
  <c r="E36" i="4"/>
  <c r="G36" i="4" s="1"/>
  <c r="I36" i="4" s="1"/>
  <c r="AE36" i="4"/>
  <c r="AG36" i="4" s="1"/>
  <c r="E32" i="4"/>
  <c r="G32" i="4" s="1"/>
  <c r="I32" i="4" s="1"/>
  <c r="H42" i="6" s="1"/>
  <c r="AE32" i="4"/>
  <c r="AG32" i="4" s="1"/>
  <c r="E30" i="4"/>
  <c r="AE30" i="4"/>
  <c r="AG30" i="4" s="1"/>
  <c r="E28" i="4"/>
  <c r="G28" i="4" s="1"/>
  <c r="I28" i="4" s="1"/>
  <c r="AE28" i="4"/>
  <c r="AG28" i="4" s="1"/>
  <c r="E24" i="4"/>
  <c r="G24" i="4" s="1"/>
  <c r="I24" i="4" s="1"/>
  <c r="AE24" i="4"/>
  <c r="AG24" i="4" s="1"/>
  <c r="E22" i="4"/>
  <c r="G22" i="4" s="1"/>
  <c r="I22" i="4" s="1"/>
  <c r="AE22" i="4"/>
  <c r="AG22" i="4" s="1"/>
  <c r="E18" i="4"/>
  <c r="G18" i="4" s="1"/>
  <c r="I18" i="4" s="1"/>
  <c r="D42" i="6" s="1"/>
  <c r="AE18" i="4"/>
  <c r="AG18" i="4" s="1"/>
  <c r="E16" i="4"/>
  <c r="G16" i="4" s="1"/>
  <c r="AE16" i="4"/>
  <c r="AG16" i="4" s="1"/>
  <c r="E12" i="4"/>
  <c r="G12" i="4" s="1"/>
  <c r="I12" i="4" s="1"/>
  <c r="B42" i="6" s="1"/>
  <c r="AE12" i="4"/>
  <c r="AG12" i="4" s="1"/>
  <c r="E10" i="4"/>
  <c r="G10" i="4" s="1"/>
  <c r="I10" i="4" s="1"/>
  <c r="AE10" i="4"/>
  <c r="AG10" i="4" s="1"/>
  <c r="AE57" i="4"/>
  <c r="AG57" i="4" s="1"/>
  <c r="E55" i="4"/>
  <c r="AE55" i="4"/>
  <c r="AG55" i="4" s="1"/>
  <c r="E9" i="4"/>
  <c r="E50" i="4"/>
  <c r="G50" i="4" s="1"/>
  <c r="I50" i="4" s="1"/>
  <c r="AE50" i="4"/>
  <c r="AG50" i="4" s="1"/>
  <c r="E48" i="4"/>
  <c r="G48" i="4" s="1"/>
  <c r="I48" i="4" s="1"/>
  <c r="J59" i="6" s="1"/>
  <c r="AE48" i="4"/>
  <c r="AG48" i="4" s="1"/>
  <c r="E46" i="4"/>
  <c r="G46" i="4" s="1"/>
  <c r="I46" i="4" s="1"/>
  <c r="F59" i="6" s="1"/>
  <c r="AE46" i="4"/>
  <c r="AG46" i="4" s="1"/>
  <c r="E44" i="4"/>
  <c r="G44" i="4" s="1"/>
  <c r="I44" i="4" s="1"/>
  <c r="B59" i="6" s="1"/>
  <c r="AE44" i="4"/>
  <c r="AG44" i="4" s="1"/>
  <c r="E41" i="4"/>
  <c r="G41" i="4" s="1"/>
  <c r="I41" i="4" s="1"/>
  <c r="I43" i="4" s="1"/>
  <c r="H81" i="6" s="1"/>
  <c r="AE41" i="4"/>
  <c r="AG41" i="4" s="1"/>
  <c r="E37" i="4"/>
  <c r="G37" i="4" s="1"/>
  <c r="I37" i="4" s="1"/>
  <c r="J42" i="6" s="1"/>
  <c r="AE37" i="4"/>
  <c r="AG37" i="4" s="1"/>
  <c r="E35" i="4"/>
  <c r="G35" i="4" s="1"/>
  <c r="I35" i="4" s="1"/>
  <c r="AE35" i="4"/>
  <c r="AG35" i="4" s="1"/>
  <c r="E31" i="4"/>
  <c r="G31" i="4" s="1"/>
  <c r="I31" i="4" s="1"/>
  <c r="AE31" i="4"/>
  <c r="AG31" i="4" s="1"/>
  <c r="E29" i="4"/>
  <c r="G29" i="4" s="1"/>
  <c r="I29" i="4" s="1"/>
  <c r="AE29" i="4"/>
  <c r="AG29" i="4" s="1"/>
  <c r="E25" i="4"/>
  <c r="G25" i="4" s="1"/>
  <c r="I25" i="4" s="1"/>
  <c r="F42" i="6" s="1"/>
  <c r="AE25" i="4"/>
  <c r="AG25" i="4" s="1"/>
  <c r="E23" i="4"/>
  <c r="G23" i="4" s="1"/>
  <c r="I23" i="4" s="1"/>
  <c r="AE23" i="4"/>
  <c r="AG23" i="4" s="1"/>
  <c r="E21" i="4"/>
  <c r="G21" i="4" s="1"/>
  <c r="I21" i="4" s="1"/>
  <c r="AE21" i="4"/>
  <c r="AG21" i="4" s="1"/>
  <c r="E17" i="4"/>
  <c r="G17" i="4" s="1"/>
  <c r="I17" i="4" s="1"/>
  <c r="AE17" i="4"/>
  <c r="AG17" i="4" s="1"/>
  <c r="E15" i="4"/>
  <c r="G15" i="4" s="1"/>
  <c r="I15" i="4" s="1"/>
  <c r="AE15" i="4"/>
  <c r="AG15" i="4" s="1"/>
  <c r="E11" i="4"/>
  <c r="G11" i="4" s="1"/>
  <c r="I11" i="4" s="1"/>
  <c r="AE11" i="4"/>
  <c r="AG11" i="4" s="1"/>
  <c r="E59" i="4"/>
  <c r="G59" i="4" s="1"/>
  <c r="I59" i="4" s="1"/>
  <c r="AE59" i="4"/>
  <c r="AG59" i="4" s="1"/>
  <c r="E56" i="4"/>
  <c r="G56" i="4" s="1"/>
  <c r="I56" i="4" s="1"/>
  <c r="AE56" i="4"/>
  <c r="AG56" i="4" s="1"/>
  <c r="E54" i="4"/>
  <c r="G54" i="4" s="1"/>
  <c r="I54" i="4" s="1"/>
  <c r="AE54" i="4"/>
  <c r="AG54" i="4" s="1"/>
  <c r="F57" i="4"/>
  <c r="F62" i="4" s="1"/>
  <c r="K13" i="10" s="1"/>
  <c r="AD62" i="4"/>
  <c r="S13" i="10" s="1"/>
  <c r="C57" i="4"/>
  <c r="C62" i="4" s="1"/>
  <c r="S7" i="10"/>
  <c r="D57" i="4"/>
  <c r="D62" i="4" s="1"/>
  <c r="K9" i="10" s="1"/>
  <c r="S9" i="10"/>
  <c r="E57" i="4"/>
  <c r="S11" i="10"/>
  <c r="G30" i="4"/>
  <c r="I30" i="4" s="1"/>
  <c r="G55" i="4"/>
  <c r="I55" i="4" s="1"/>
  <c r="K7" i="10"/>
  <c r="F80" i="5"/>
  <c r="F81" i="5"/>
  <c r="F82" i="5"/>
  <c r="I38" i="4" l="1"/>
  <c r="J47" i="6" s="1"/>
  <c r="I16" i="4"/>
  <c r="I19" i="4" s="1"/>
  <c r="D47" i="6" s="1"/>
  <c r="E62" i="4"/>
  <c r="K11" i="10" s="1"/>
  <c r="G57" i="4"/>
  <c r="I57" i="4" s="1"/>
  <c r="D77" i="6" s="1"/>
  <c r="G9" i="4"/>
  <c r="I9" i="4" s="1"/>
  <c r="I13" i="4" s="1"/>
  <c r="B47" i="6" s="1"/>
  <c r="AE62" i="4"/>
  <c r="AG62" i="4" s="1"/>
  <c r="S15" i="10" s="1"/>
  <c r="D40" i="10" s="1"/>
  <c r="K76" i="6"/>
  <c r="F77" i="6" s="1"/>
  <c r="K69" i="10"/>
  <c r="I33" i="4"/>
  <c r="H47" i="6" s="1"/>
  <c r="I26" i="4"/>
  <c r="I58" i="4"/>
  <c r="D81" i="6" s="1"/>
  <c r="D7" i="5"/>
  <c r="G62" i="4" l="1"/>
  <c r="I62" i="4" s="1"/>
  <c r="K15" i="10" s="1"/>
  <c r="F47" i="6"/>
  <c r="AR7" i="4"/>
  <c r="AB7" i="4"/>
  <c r="L7" i="4"/>
  <c r="D7" i="4"/>
  <c r="B35" i="10" l="1"/>
  <c r="O8" i="5"/>
  <c r="M8" i="5"/>
  <c r="K8" i="5"/>
  <c r="I8" i="5"/>
  <c r="A11" i="5"/>
  <c r="A10" i="5"/>
  <c r="A9" i="5"/>
</calcChain>
</file>

<file path=xl/sharedStrings.xml><?xml version="1.0" encoding="utf-8"?>
<sst xmlns="http://schemas.openxmlformats.org/spreadsheetml/2006/main" count="482" uniqueCount="133">
  <si>
    <t>4.2.1  LEARNER SHIPS WORKERS ENTERED</t>
  </si>
  <si>
    <t>4.2.1  BURSARIES WORKERS ENTERED</t>
  </si>
  <si>
    <t>4.2.1 SKILLS PROGRAMMES WORKERS ENTERED</t>
  </si>
  <si>
    <t>4.2.1 TOTAL WORKERS ENTERED</t>
  </si>
  <si>
    <t>4.2.1  BURSARIES WORKERS CERTIFICATED</t>
  </si>
  <si>
    <t>4.2.1 SKILLS PROGRAMMES WORKERS CERTIFICATED</t>
  </si>
  <si>
    <t>4.2.1 TOTAL WORKERS CERTIFICATED</t>
  </si>
  <si>
    <t>4.2.1 BURSARY UNEMPLOYED ENTERED</t>
  </si>
  <si>
    <t>4.2.1 INTERNSHIPS UNEMPLOYED ENTERED</t>
  </si>
  <si>
    <t>4.2.1 SKILLS PROGRAMMES UNEMPLOYED ENTERED</t>
  </si>
  <si>
    <t>4.2.1  TOTAL UNEMPLOYED ENTERED</t>
  </si>
  <si>
    <t>4.2.1 BURSARY UNEMPLOYED CERTIFICATED</t>
  </si>
  <si>
    <t>4.2.1 INTERNSHIPS UNEMPLOYED CERTIFICATED</t>
  </si>
  <si>
    <t>4.2.1 SKILLS PROGRAMMES UNEMPLOYED CERTIFICATED</t>
  </si>
  <si>
    <t>4.2.1  TOTAL UNEMPLOYED CERTIFICATED</t>
  </si>
  <si>
    <t>4.2.2  TOTAL ARTISAN WORKERS ENTERED</t>
  </si>
  <si>
    <t>4.2.2 TOTAL ARTISAN WORKERS CERTIFICATED</t>
  </si>
  <si>
    <t>4.2.2  TOTAL ARTISAN UNEMPLOYED ENTERED</t>
  </si>
  <si>
    <t>4.2.2 ARTISANS  UNEMPLOYED CERTIFICATED</t>
  </si>
  <si>
    <t>4.2.3  WORKPLACE EXPERIENCE</t>
  </si>
  <si>
    <t>4.3.2 FET COLLEGE PARTNERSHIPS</t>
  </si>
  <si>
    <t>4.4. AET PROGRAMMES ENTERED</t>
  </si>
  <si>
    <t>4.4. AET PROGRAMMES CERTIFICATED</t>
  </si>
  <si>
    <t>4.6.1  CO-OPERATIVES</t>
  </si>
  <si>
    <t>4.6.2  SMALL BUSINESS SUPPORT</t>
  </si>
  <si>
    <t>NGO</t>
  </si>
  <si>
    <t>CBC</t>
  </si>
  <si>
    <t>CBO</t>
  </si>
  <si>
    <t>NLPE</t>
  </si>
  <si>
    <t>4.6.3  NGO, CBO,NLPE</t>
  </si>
  <si>
    <t>4.8 CAREER GUIDANCE</t>
  </si>
  <si>
    <t>4.2.1  LEARNER SHIPS WORKERS CERTIFICATED</t>
  </si>
  <si>
    <t>4.2.1  LEARNER SHIPS UNEMPLOYED ENTERED</t>
  </si>
  <si>
    <t>4.2.1  LEARNER SHIPS UNEMPLOYED CERTIFICATED</t>
  </si>
  <si>
    <t>TOTALS</t>
  </si>
  <si>
    <t>YTD
ACTUAL</t>
  </si>
  <si>
    <t>Q2</t>
  </si>
  <si>
    <t>Q3</t>
  </si>
  <si>
    <t>Q4</t>
  </si>
  <si>
    <t>Q1</t>
  </si>
  <si>
    <t>GAUTENG</t>
  </si>
  <si>
    <t>KZN</t>
  </si>
  <si>
    <t>WESTERN CAPE</t>
  </si>
  <si>
    <t>ANNUAL
TARGET</t>
  </si>
  <si>
    <t>YTD
PERFORMANCE</t>
  </si>
  <si>
    <t>CHIETA SQMR OVERVIEW</t>
  </si>
  <si>
    <t>REGION OVERVIEW %</t>
  </si>
  <si>
    <t>TARGET %</t>
  </si>
  <si>
    <r>
      <rPr>
        <sz val="14"/>
        <color theme="0"/>
        <rFont val="Calibri"/>
        <family val="2"/>
        <scheme val="minor"/>
      </rPr>
      <t xml:space="preserve">REGION  PERFORMANCE
</t>
    </r>
    <r>
      <rPr>
        <sz val="10"/>
        <color theme="0"/>
        <rFont val="Calibri"/>
        <family val="2"/>
        <scheme val="minor"/>
      </rPr>
      <t>Q -PROGRESS DASHBOARD</t>
    </r>
  </si>
  <si>
    <t>REGION OVERVIEW PERFORMANCE</t>
  </si>
  <si>
    <r>
      <rPr>
        <sz val="14"/>
        <color theme="0"/>
        <rFont val="Calibri"/>
        <family val="2"/>
        <scheme val="minor"/>
      </rPr>
      <t xml:space="preserve">REGIONS  PERFORMANCE
</t>
    </r>
    <r>
      <rPr>
        <sz val="10"/>
        <color theme="0"/>
        <rFont val="Calibri"/>
        <family val="2"/>
        <scheme val="minor"/>
      </rPr>
      <t>Q -PROGRESS DASHBOARD</t>
    </r>
  </si>
  <si>
    <t>TOTAL</t>
  </si>
  <si>
    <t>4.2.1  TOTAL  ARTISANS ENTERED</t>
  </si>
  <si>
    <t xml:space="preserve"> 4.2.1  TOTAL  ARTISANS ENTERED</t>
  </si>
  <si>
    <t xml:space="preserve"> 4.2.1  TOTAL  ARTISANS CRTIFICATED</t>
  </si>
  <si>
    <t>YTD
BACKLOG</t>
  </si>
  <si>
    <t>SUM</t>
  </si>
  <si>
    <t>4.2.1 TOTAL WORKERS ENTERED 1</t>
  </si>
  <si>
    <t>4.2.1 TOTAL WORKERS CERTIFICATED 2</t>
  </si>
  <si>
    <t>4.2.1  TOTAL UNEMPLOYED ENTERED 3</t>
  </si>
  <si>
    <t>4.2.1  TOTAL UNEMPLOYED CERTIFICATED 4</t>
  </si>
  <si>
    <t xml:space="preserve"> 4.2.1  TOTAL  ARTISANS ENTERED 5</t>
  </si>
  <si>
    <t>4.2.3  WORKPLACE EXPERIENCE 6</t>
  </si>
  <si>
    <t>4.3.2 FET COLLEGE PARTNERSHIPS 7</t>
  </si>
  <si>
    <t>4.4. AET PROGRAMMES ENTERED 8</t>
  </si>
  <si>
    <t>4.4. AET PROGRAMMES CERTIFICATED 9</t>
  </si>
  <si>
    <t>4.6.1  CO-OPERATIVES 10</t>
  </si>
  <si>
    <t>4.6.2  SMALL BUSINESS SUPPORT 11</t>
  </si>
  <si>
    <t>4.6.3  NGO, CBO,NLPE 12</t>
  </si>
  <si>
    <t>4.8 CAREER GUIDANCE 13</t>
  </si>
  <si>
    <t xml:space="preserve"> 4.2.1  TOTAL  ARTISANS CERTIFICATION 14</t>
  </si>
  <si>
    <t>GAGE LEGEND</t>
  </si>
  <si>
    <t xml:space="preserve">GAGE </t>
  </si>
  <si>
    <t>% RAGE</t>
  </si>
  <si>
    <t>ACTIVE GAGES</t>
  </si>
  <si>
    <t>0 - 75%</t>
  </si>
  <si>
    <t>ACTIVE</t>
  </si>
  <si>
    <t>76 - 99%</t>
  </si>
  <si>
    <t>NOT ACTIVE</t>
  </si>
  <si>
    <t>100% +</t>
  </si>
  <si>
    <t>INDICATOR</t>
  </si>
  <si>
    <t>BLACK IND.</t>
  </si>
  <si>
    <t>TOTAL PROGRAME PREFORMANCE.</t>
  </si>
  <si>
    <t>WHITE IND.</t>
  </si>
  <si>
    <t>LOWEST PROGRAME IN SECTION.</t>
  </si>
  <si>
    <t>SINGEL IND.</t>
  </si>
  <si>
    <t>SINGEL PROGRAME TO THE GAUGE</t>
  </si>
  <si>
    <t>gage 1</t>
  </si>
  <si>
    <t>gage 2</t>
  </si>
  <si>
    <t>gage 3</t>
  </si>
  <si>
    <t>gage 4</t>
  </si>
  <si>
    <t>gage 5</t>
  </si>
  <si>
    <t>Start</t>
  </si>
  <si>
    <t>Red</t>
  </si>
  <si>
    <t>Yellow</t>
  </si>
  <si>
    <t>Green</t>
  </si>
  <si>
    <t>Blank</t>
  </si>
  <si>
    <t>Actual</t>
  </si>
  <si>
    <t>GV</t>
  </si>
  <si>
    <t>GV+</t>
  </si>
  <si>
    <t>End</t>
  </si>
  <si>
    <t>min</t>
  </si>
  <si>
    <t>gage 6</t>
  </si>
  <si>
    <t>gage 7</t>
  </si>
  <si>
    <t>gage 8</t>
  </si>
  <si>
    <t>gage 9</t>
  </si>
  <si>
    <t>gage 10</t>
  </si>
  <si>
    <t>Gauge</t>
  </si>
  <si>
    <t>gage 11</t>
  </si>
  <si>
    <t>gage 12</t>
  </si>
  <si>
    <t>gage 13</t>
  </si>
  <si>
    <t>gage 14</t>
  </si>
  <si>
    <t>GOVERNANCE - REGION KPI PERFORMANCE  DASHBOARD</t>
  </si>
  <si>
    <t>TARGET</t>
  </si>
  <si>
    <t>YTD VARIANCE</t>
  </si>
  <si>
    <t>YTD ACTUAL</t>
  </si>
  <si>
    <t>TOTALS PROGRAMME</t>
  </si>
  <si>
    <t>CHIETA OVERVIEW PERFORMANCE</t>
  </si>
  <si>
    <t>OVERVIEW PERFORMANCE</t>
  </si>
  <si>
    <t>4.2.1  TOTAL  ARTISANS CERTIFICATED</t>
  </si>
  <si>
    <t>YTD BACKLOG</t>
  </si>
  <si>
    <t>TOTAL PROGRAM</t>
  </si>
  <si>
    <t>TOTAL TARGET</t>
  </si>
  <si>
    <t xml:space="preserve"> ANNUAL VARIANCE</t>
  </si>
  <si>
    <t>YTD PERFORMANCE</t>
  </si>
  <si>
    <t>TOTAL PROGRAMME  (BLACK IND)</t>
  </si>
  <si>
    <t>GAUTENG (RED IND)</t>
  </si>
  <si>
    <t>KZN (BLUE IND)</t>
  </si>
  <si>
    <t>WESTERN CAPE (PURPLE IND)</t>
  </si>
  <si>
    <t>ACTUAL</t>
  </si>
  <si>
    <t>WE</t>
  </si>
  <si>
    <t>SET TARGET</t>
  </si>
  <si>
    <t>UPDATED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</si>
</sst>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6" tint="-0.49998474074526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7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/>
    <xf numFmtId="164" fontId="16" fillId="0" borderId="0"/>
  </cellStyleXfs>
  <cellXfs count="252">
    <xf numFmtId="0" fontId="0" fillId="0" borderId="0" xfId="0"/>
    <xf numFmtId="0" fontId="0" fillId="0" borderId="0" xfId="0"/>
    <xf numFmtId="0" fontId="2" fillId="0" borderId="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9" fontId="3" fillId="2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/>
    <xf numFmtId="0" fontId="0" fillId="3" borderId="0" xfId="0" applyFill="1" applyBorder="1" applyAlignment="1"/>
    <xf numFmtId="0" fontId="0" fillId="3" borderId="4" xfId="0" applyFill="1" applyBorder="1" applyAlignment="1"/>
    <xf numFmtId="0" fontId="8" fillId="3" borderId="10" xfId="0" applyFont="1" applyFill="1" applyBorder="1" applyAlignment="1">
      <alignment vertical="center"/>
    </xf>
    <xf numFmtId="0" fontId="0" fillId="3" borderId="2" xfId="0" applyFill="1" applyBorder="1" applyAlignment="1"/>
    <xf numFmtId="0" fontId="0" fillId="3" borderId="10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/>
    <xf numFmtId="0" fontId="3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0" fillId="3" borderId="1" xfId="0" applyFill="1" applyBorder="1" applyAlignment="1"/>
    <xf numFmtId="0" fontId="5" fillId="3" borderId="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7" fillId="3" borderId="9" xfId="0" applyFont="1" applyFill="1" applyBorder="1" applyAlignment="1">
      <alignment horizontal="center" vertical="center"/>
    </xf>
    <xf numFmtId="9" fontId="3" fillId="3" borderId="12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0" fontId="12" fillId="0" borderId="7" xfId="1" applyFont="1" applyBorder="1" applyAlignment="1" applyProtection="1">
      <alignment horizontal="left" vertical="center"/>
      <protection locked="0"/>
    </xf>
    <xf numFmtId="3" fontId="4" fillId="4" borderId="3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 wrapText="1"/>
    </xf>
    <xf numFmtId="9" fontId="0" fillId="3" borderId="0" xfId="0" applyNumberFormat="1" applyFill="1" applyAlignment="1">
      <alignment horizontal="center" vertical="center"/>
    </xf>
    <xf numFmtId="9" fontId="0" fillId="3" borderId="0" xfId="0" applyNumberFormat="1" applyFill="1"/>
    <xf numFmtId="0" fontId="3" fillId="3" borderId="0" xfId="0" applyFont="1" applyFill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>
      <alignment horizontal="left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center" vertical="center"/>
    </xf>
    <xf numFmtId="9" fontId="3" fillId="3" borderId="0" xfId="0" applyNumberFormat="1" applyFont="1" applyFill="1" applyAlignment="1">
      <alignment horizontal="center" vertical="center"/>
    </xf>
    <xf numFmtId="0" fontId="18" fillId="8" borderId="14" xfId="2" applyFont="1" applyFill="1" applyBorder="1" applyAlignment="1">
      <alignment vertical="center"/>
    </xf>
    <xf numFmtId="0" fontId="17" fillId="3" borderId="0" xfId="2" applyFill="1"/>
    <xf numFmtId="0" fontId="17" fillId="0" borderId="0" xfId="2"/>
    <xf numFmtId="0" fontId="18" fillId="8" borderId="0" xfId="2" applyFont="1" applyFill="1" applyBorder="1" applyAlignment="1">
      <alignment vertical="center"/>
    </xf>
    <xf numFmtId="0" fontId="19" fillId="2" borderId="16" xfId="2" applyFont="1" applyFill="1" applyBorder="1"/>
    <xf numFmtId="0" fontId="19" fillId="2" borderId="0" xfId="2" applyFont="1" applyFill="1" applyBorder="1"/>
    <xf numFmtId="0" fontId="19" fillId="2" borderId="17" xfId="2" applyFont="1" applyFill="1" applyBorder="1"/>
    <xf numFmtId="0" fontId="17" fillId="3" borderId="16" xfId="2" applyFill="1" applyBorder="1"/>
    <xf numFmtId="0" fontId="17" fillId="3" borderId="0" xfId="2" applyFill="1" applyBorder="1"/>
    <xf numFmtId="0" fontId="17" fillId="3" borderId="17" xfId="2" applyFill="1" applyBorder="1"/>
    <xf numFmtId="0" fontId="15" fillId="3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7" fillId="3" borderId="18" xfId="2" applyFont="1" applyFill="1" applyBorder="1"/>
    <xf numFmtId="0" fontId="17" fillId="3" borderId="19" xfId="2" applyFont="1" applyFill="1" applyBorder="1"/>
    <xf numFmtId="0" fontId="17" fillId="3" borderId="20" xfId="2" applyFont="1" applyFill="1" applyBorder="1"/>
    <xf numFmtId="0" fontId="17" fillId="3" borderId="0" xfId="2" applyFont="1" applyFill="1"/>
    <xf numFmtId="0" fontId="17" fillId="11" borderId="0" xfId="2" applyFont="1" applyFill="1"/>
    <xf numFmtId="0" fontId="17" fillId="3" borderId="16" xfId="2" applyFont="1" applyFill="1" applyBorder="1"/>
    <xf numFmtId="0" fontId="17" fillId="3" borderId="0" xfId="2" applyFont="1" applyFill="1" applyBorder="1"/>
    <xf numFmtId="0" fontId="17" fillId="3" borderId="17" xfId="2" applyFont="1" applyFill="1" applyBorder="1"/>
    <xf numFmtId="0" fontId="15" fillId="3" borderId="0" xfId="2" applyFont="1" applyFill="1" applyAlignment="1">
      <alignment vertical="center"/>
    </xf>
    <xf numFmtId="0" fontId="15" fillId="11" borderId="0" xfId="2" applyFont="1" applyFill="1" applyAlignment="1">
      <alignment vertical="center"/>
    </xf>
    <xf numFmtId="0" fontId="17" fillId="3" borderId="21" xfId="2" applyFill="1" applyBorder="1"/>
    <xf numFmtId="0" fontId="17" fillId="3" borderId="9" xfId="2" applyFill="1" applyBorder="1"/>
    <xf numFmtId="0" fontId="17" fillId="3" borderId="22" xfId="2" applyFill="1" applyBorder="1"/>
    <xf numFmtId="0" fontId="17" fillId="3" borderId="13" xfId="2" applyFill="1" applyBorder="1"/>
    <xf numFmtId="0" fontId="17" fillId="3" borderId="14" xfId="2" applyFill="1" applyBorder="1"/>
    <xf numFmtId="0" fontId="17" fillId="3" borderId="15" xfId="2" applyFill="1" applyBorder="1"/>
    <xf numFmtId="0" fontId="15" fillId="9" borderId="5" xfId="2" applyFont="1" applyFill="1" applyBorder="1" applyAlignment="1">
      <alignment horizontal="center" vertical="center"/>
    </xf>
    <xf numFmtId="0" fontId="17" fillId="5" borderId="5" xfId="2" applyFill="1" applyBorder="1"/>
    <xf numFmtId="0" fontId="15" fillId="2" borderId="5" xfId="2" quotePrefix="1" applyFont="1" applyFill="1" applyBorder="1" applyAlignment="1">
      <alignment horizontal="center" vertical="center"/>
    </xf>
    <xf numFmtId="0" fontId="17" fillId="7" borderId="5" xfId="2" applyFill="1" applyBorder="1"/>
    <xf numFmtId="0" fontId="15" fillId="2" borderId="5" xfId="2" applyFont="1" applyFill="1" applyBorder="1"/>
    <xf numFmtId="0" fontId="17" fillId="14" borderId="5" xfId="2" applyFill="1" applyBorder="1"/>
    <xf numFmtId="0" fontId="17" fillId="12" borderId="5" xfId="2" applyFill="1" applyBorder="1"/>
    <xf numFmtId="0" fontId="17" fillId="6" borderId="5" xfId="2" applyFill="1" applyBorder="1"/>
    <xf numFmtId="0" fontId="17" fillId="3" borderId="5" xfId="2" applyFill="1" applyBorder="1"/>
    <xf numFmtId="0" fontId="15" fillId="2" borderId="5" xfId="2" applyFont="1" applyFill="1" applyBorder="1" applyAlignment="1">
      <alignment horizontal="right" vertical="center"/>
    </xf>
    <xf numFmtId="0" fontId="17" fillId="3" borderId="5" xfId="2" applyFont="1" applyFill="1" applyBorder="1"/>
    <xf numFmtId="0" fontId="19" fillId="3" borderId="0" xfId="2" applyFont="1" applyFill="1" applyBorder="1"/>
    <xf numFmtId="0" fontId="19" fillId="3" borderId="0" xfId="2" applyFont="1" applyFill="1"/>
    <xf numFmtId="1" fontId="17" fillId="3" borderId="5" xfId="2" applyNumberFormat="1" applyFont="1" applyFill="1" applyBorder="1"/>
    <xf numFmtId="0" fontId="21" fillId="3" borderId="5" xfId="0" applyFont="1" applyFill="1" applyBorder="1"/>
    <xf numFmtId="1" fontId="21" fillId="3" borderId="5" xfId="0" applyNumberFormat="1" applyFont="1" applyFill="1" applyBorder="1" applyAlignment="1"/>
    <xf numFmtId="1" fontId="21" fillId="3" borderId="5" xfId="0" applyNumberFormat="1" applyFont="1" applyFill="1" applyBorder="1"/>
    <xf numFmtId="0" fontId="17" fillId="3" borderId="11" xfId="2" applyFont="1" applyFill="1" applyBorder="1"/>
    <xf numFmtId="0" fontId="17" fillId="3" borderId="23" xfId="2" applyFont="1" applyFill="1" applyBorder="1"/>
    <xf numFmtId="0" fontId="0" fillId="3" borderId="1" xfId="0" applyFill="1" applyBorder="1" applyAlignment="1" applyProtection="1"/>
    <xf numFmtId="0" fontId="0" fillId="3" borderId="9" xfId="0" applyFill="1" applyBorder="1" applyAlignment="1" applyProtection="1"/>
    <xf numFmtId="0" fontId="6" fillId="3" borderId="9" xfId="0" applyFont="1" applyFill="1" applyBorder="1" applyAlignment="1" applyProtection="1">
      <alignment vertical="center" wrapText="1"/>
    </xf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Alignment="1" applyProtection="1"/>
    <xf numFmtId="0" fontId="6" fillId="3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/>
    <xf numFmtId="0" fontId="6" fillId="3" borderId="4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8" fillId="3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10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5" fillId="3" borderId="7" xfId="0" applyFont="1" applyFill="1" applyBorder="1" applyAlignment="1" applyProtection="1">
      <alignment horizontal="left" vertical="center"/>
    </xf>
    <xf numFmtId="0" fontId="0" fillId="3" borderId="2" xfId="0" applyFill="1" applyBorder="1" applyAlignment="1" applyProtection="1"/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/>
    </xf>
    <xf numFmtId="9" fontId="5" fillId="4" borderId="5" xfId="0" applyNumberFormat="1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 vertical="center"/>
    </xf>
    <xf numFmtId="9" fontId="3" fillId="3" borderId="5" xfId="0" applyNumberFormat="1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0" fillId="3" borderId="5" xfId="0" applyFill="1" applyBorder="1" applyAlignment="1" applyProtection="1"/>
    <xf numFmtId="0" fontId="3" fillId="2" borderId="4" xfId="0" applyFont="1" applyFill="1" applyBorder="1" applyAlignment="1" applyProtection="1">
      <alignment horizontal="center" vertical="center"/>
    </xf>
    <xf numFmtId="1" fontId="3" fillId="2" borderId="4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9" fontId="3" fillId="2" borderId="5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9" fontId="0" fillId="3" borderId="5" xfId="0" applyNumberFormat="1" applyFill="1" applyBorder="1" applyAlignment="1" applyProtection="1"/>
    <xf numFmtId="0" fontId="4" fillId="4" borderId="7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/>
    <xf numFmtId="0" fontId="2" fillId="2" borderId="7" xfId="0" applyFont="1" applyFill="1" applyBorder="1" applyAlignment="1" applyProtection="1">
      <alignment horizontal="left" vertical="center"/>
    </xf>
    <xf numFmtId="9" fontId="12" fillId="3" borderId="7" xfId="0" applyNumberFormat="1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2" fillId="2" borderId="7" xfId="0" applyFont="1" applyFill="1" applyBorder="1" applyAlignment="1" applyProtection="1">
      <alignment horizontal="left" vertical="center"/>
    </xf>
    <xf numFmtId="3" fontId="4" fillId="4" borderId="3" xfId="0" applyNumberFormat="1" applyFont="1" applyFill="1" applyBorder="1" applyAlignment="1" applyProtection="1">
      <alignment horizontal="left" vertical="center"/>
    </xf>
    <xf numFmtId="0" fontId="0" fillId="2" borderId="0" xfId="0" applyFill="1" applyProtection="1"/>
    <xf numFmtId="0" fontId="23" fillId="3" borderId="0" xfId="2" applyFont="1" applyFill="1" applyBorder="1"/>
    <xf numFmtId="0" fontId="23" fillId="3" borderId="0" xfId="2" applyFont="1" applyFill="1"/>
    <xf numFmtId="0" fontId="19" fillId="3" borderId="5" xfId="2" applyFont="1" applyFill="1" applyBorder="1"/>
    <xf numFmtId="0" fontId="19" fillId="3" borderId="23" xfId="2" applyFont="1" applyFill="1" applyBorder="1"/>
    <xf numFmtId="1" fontId="19" fillId="3" borderId="5" xfId="2" applyNumberFormat="1" applyFont="1" applyFill="1" applyBorder="1"/>
    <xf numFmtId="0" fontId="10" fillId="3" borderId="5" xfId="0" applyFont="1" applyFill="1" applyBorder="1"/>
    <xf numFmtId="1" fontId="10" fillId="3" borderId="5" xfId="0" applyNumberFormat="1" applyFont="1" applyFill="1" applyBorder="1"/>
    <xf numFmtId="0" fontId="15" fillId="3" borderId="5" xfId="0" applyFont="1" applyFill="1" applyBorder="1" applyAlignment="1" applyProtection="1">
      <alignment horizontal="center" vertical="center"/>
    </xf>
    <xf numFmtId="0" fontId="21" fillId="3" borderId="5" xfId="0" applyFont="1" applyFill="1" applyBorder="1" applyProtection="1"/>
    <xf numFmtId="0" fontId="15" fillId="3" borderId="10" xfId="0" applyFont="1" applyFill="1" applyBorder="1" applyAlignment="1" applyProtection="1">
      <alignment vertical="center"/>
    </xf>
    <xf numFmtId="0" fontId="21" fillId="3" borderId="0" xfId="0" applyFont="1" applyFill="1" applyProtection="1"/>
    <xf numFmtId="9" fontId="15" fillId="3" borderId="5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Protection="1"/>
    <xf numFmtId="0" fontId="5" fillId="3" borderId="0" xfId="0" applyFont="1" applyFill="1" applyProtection="1"/>
    <xf numFmtId="0" fontId="5" fillId="3" borderId="5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15" fillId="2" borderId="24" xfId="2" applyFont="1" applyFill="1" applyBorder="1" applyAlignment="1">
      <alignment horizontal="center" vertical="center"/>
    </xf>
    <xf numFmtId="0" fontId="15" fillId="3" borderId="24" xfId="2" applyFont="1" applyFill="1" applyBorder="1" applyAlignment="1">
      <alignment horizontal="left" vertical="center"/>
    </xf>
    <xf numFmtId="1" fontId="15" fillId="2" borderId="24" xfId="2" applyNumberFormat="1" applyFont="1" applyFill="1" applyBorder="1" applyAlignment="1">
      <alignment horizontal="center" vertical="center"/>
    </xf>
    <xf numFmtId="1" fontId="15" fillId="2" borderId="25" xfId="2" applyNumberFormat="1" applyFont="1" applyFill="1" applyBorder="1" applyAlignment="1">
      <alignment horizontal="center" vertical="center"/>
    </xf>
    <xf numFmtId="0" fontId="15" fillId="3" borderId="24" xfId="2" applyFont="1" applyFill="1" applyBorder="1" applyAlignment="1">
      <alignment horizontal="center" vertical="center"/>
    </xf>
    <xf numFmtId="1" fontId="15" fillId="3" borderId="25" xfId="2" applyNumberFormat="1" applyFont="1" applyFill="1" applyBorder="1" applyAlignment="1">
      <alignment horizontal="center" vertical="center"/>
    </xf>
    <xf numFmtId="0" fontId="15" fillId="3" borderId="25" xfId="2" applyFont="1" applyFill="1" applyBorder="1" applyAlignment="1">
      <alignment horizontal="center" vertical="center"/>
    </xf>
    <xf numFmtId="0" fontId="17" fillId="3" borderId="24" xfId="2" applyFont="1" applyFill="1" applyBorder="1"/>
    <xf numFmtId="0" fontId="17" fillId="3" borderId="24" xfId="2" applyFont="1" applyFill="1" applyBorder="1" applyAlignment="1">
      <alignment horizontal="center"/>
    </xf>
    <xf numFmtId="0" fontId="17" fillId="3" borderId="25" xfId="2" applyFont="1" applyFill="1" applyBorder="1" applyAlignment="1">
      <alignment horizontal="center"/>
    </xf>
    <xf numFmtId="9" fontId="15" fillId="2" borderId="24" xfId="2" applyNumberFormat="1" applyFont="1" applyFill="1" applyBorder="1" applyAlignment="1">
      <alignment horizontal="center" vertical="center"/>
    </xf>
    <xf numFmtId="9" fontId="15" fillId="2" borderId="25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17" fillId="3" borderId="14" xfId="2" applyFill="1" applyBorder="1" applyAlignment="1"/>
    <xf numFmtId="0" fontId="17" fillId="3" borderId="15" xfId="2" applyFill="1" applyBorder="1" applyAlignment="1"/>
    <xf numFmtId="0" fontId="17" fillId="3" borderId="0" xfId="2" applyFill="1" applyBorder="1" applyAlignment="1"/>
    <xf numFmtId="0" fontId="17" fillId="3" borderId="17" xfId="2" applyFill="1" applyBorder="1" applyAlignment="1"/>
    <xf numFmtId="0" fontId="17" fillId="3" borderId="19" xfId="2" applyFill="1" applyBorder="1" applyAlignment="1"/>
    <xf numFmtId="0" fontId="17" fillId="3" borderId="20" xfId="2" applyFill="1" applyBorder="1" applyAlignment="1"/>
    <xf numFmtId="0" fontId="17" fillId="3" borderId="2" xfId="2" applyFill="1" applyBorder="1" applyAlignment="1"/>
    <xf numFmtId="0" fontId="17" fillId="3" borderId="26" xfId="2" applyFill="1" applyBorder="1" applyAlignment="1"/>
    <xf numFmtId="0" fontId="17" fillId="3" borderId="27" xfId="2" applyFill="1" applyBorder="1" applyAlignment="1"/>
    <xf numFmtId="9" fontId="5" fillId="3" borderId="0" xfId="2" applyNumberFormat="1" applyFont="1" applyFill="1" applyBorder="1" applyAlignment="1">
      <alignment vertical="center"/>
    </xf>
    <xf numFmtId="1" fontId="6" fillId="3" borderId="0" xfId="0" applyNumberFormat="1" applyFont="1" applyFill="1" applyBorder="1" applyAlignment="1" applyProtection="1">
      <alignment vertical="center" wrapText="1"/>
    </xf>
    <xf numFmtId="1" fontId="25" fillId="3" borderId="0" xfId="2" applyNumberFormat="1" applyFont="1" applyFill="1" applyBorder="1" applyAlignment="1">
      <alignment vertical="center"/>
    </xf>
    <xf numFmtId="10" fontId="25" fillId="3" borderId="0" xfId="2" applyNumberFormat="1" applyFont="1" applyFill="1" applyBorder="1" applyAlignment="1">
      <alignment vertical="center"/>
    </xf>
    <xf numFmtId="0" fontId="23" fillId="3" borderId="5" xfId="2" applyFont="1" applyFill="1" applyBorder="1"/>
    <xf numFmtId="0" fontId="23" fillId="3" borderId="11" xfId="2" applyFont="1" applyFill="1" applyBorder="1"/>
    <xf numFmtId="0" fontId="23" fillId="3" borderId="23" xfId="2" applyFont="1" applyFill="1" applyBorder="1"/>
    <xf numFmtId="1" fontId="27" fillId="3" borderId="0" xfId="2" applyNumberFormat="1" applyFont="1" applyFill="1" applyBorder="1" applyAlignment="1">
      <alignment horizontal="left" vertical="center"/>
    </xf>
    <xf numFmtId="0" fontId="28" fillId="3" borderId="0" xfId="2" applyFont="1" applyFill="1" applyBorder="1" applyAlignment="1"/>
    <xf numFmtId="0" fontId="28" fillId="3" borderId="0" xfId="2" applyFont="1" applyFill="1" applyBorder="1"/>
    <xf numFmtId="0" fontId="28" fillId="3" borderId="5" xfId="2" applyFont="1" applyFill="1" applyBorder="1" applyAlignment="1">
      <alignment horizontal="center"/>
    </xf>
    <xf numFmtId="0" fontId="28" fillId="3" borderId="5" xfId="2" applyFont="1" applyFill="1" applyBorder="1"/>
    <xf numFmtId="1" fontId="28" fillId="3" borderId="5" xfId="2" applyNumberFormat="1" applyFont="1" applyFill="1" applyBorder="1"/>
    <xf numFmtId="0" fontId="16" fillId="3" borderId="5" xfId="0" applyFont="1" applyFill="1" applyBorder="1"/>
    <xf numFmtId="1" fontId="16" fillId="3" borderId="5" xfId="0" applyNumberFormat="1" applyFont="1" applyFill="1" applyBorder="1" applyAlignment="1"/>
    <xf numFmtId="1" fontId="16" fillId="3" borderId="5" xfId="0" applyNumberFormat="1" applyFont="1" applyFill="1" applyBorder="1"/>
    <xf numFmtId="0" fontId="23" fillId="3" borderId="0" xfId="2" applyFont="1" applyFill="1" applyBorder="1" applyAlignment="1"/>
    <xf numFmtId="0" fontId="30" fillId="3" borderId="0" xfId="2" applyFont="1" applyFill="1" applyBorder="1" applyAlignment="1"/>
    <xf numFmtId="0" fontId="28" fillId="3" borderId="0" xfId="2" applyFont="1" applyFill="1"/>
    <xf numFmtId="1" fontId="3" fillId="3" borderId="0" xfId="2" applyNumberFormat="1" applyFont="1" applyFill="1" applyBorder="1" applyAlignment="1">
      <alignment horizontal="left" vertical="center"/>
    </xf>
    <xf numFmtId="10" fontId="3" fillId="3" borderId="0" xfId="2" applyNumberFormat="1" applyFont="1" applyFill="1" applyBorder="1" applyAlignment="1">
      <alignment vertical="center"/>
    </xf>
    <xf numFmtId="0" fontId="28" fillId="3" borderId="11" xfId="2" applyFont="1" applyFill="1" applyBorder="1"/>
    <xf numFmtId="1" fontId="3" fillId="3" borderId="5" xfId="2" applyNumberFormat="1" applyFont="1" applyFill="1" applyBorder="1" applyAlignment="1">
      <alignment horizontal="left" vertical="center"/>
    </xf>
    <xf numFmtId="0" fontId="28" fillId="3" borderId="23" xfId="2" applyFont="1" applyFill="1" applyBorder="1"/>
    <xf numFmtId="1" fontId="2" fillId="3" borderId="7" xfId="2" applyNumberFormat="1" applyFont="1" applyFill="1" applyBorder="1" applyAlignment="1">
      <alignment vertical="center"/>
    </xf>
    <xf numFmtId="0" fontId="31" fillId="7" borderId="0" xfId="2" applyFont="1" applyFill="1" applyBorder="1" applyAlignment="1">
      <alignment horizontal="center"/>
    </xf>
    <xf numFmtId="0" fontId="5" fillId="7" borderId="13" xfId="2" applyFont="1" applyFill="1" applyBorder="1" applyAlignment="1">
      <alignment horizontal="center" vertical="center"/>
    </xf>
    <xf numFmtId="0" fontId="5" fillId="7" borderId="14" xfId="2" applyFont="1" applyFill="1" applyBorder="1" applyAlignment="1">
      <alignment horizontal="center" vertical="center"/>
    </xf>
    <xf numFmtId="0" fontId="5" fillId="7" borderId="16" xfId="2" applyFont="1" applyFill="1" applyBorder="1" applyAlignment="1">
      <alignment horizontal="center" vertical="center"/>
    </xf>
    <xf numFmtId="0" fontId="5" fillId="7" borderId="0" xfId="2" applyFont="1" applyFill="1" applyBorder="1" applyAlignment="1">
      <alignment horizontal="center" vertical="center"/>
    </xf>
    <xf numFmtId="0" fontId="18" fillId="9" borderId="14" xfId="2" applyFont="1" applyFill="1" applyBorder="1" applyAlignment="1">
      <alignment horizontal="center" vertical="center"/>
    </xf>
    <xf numFmtId="0" fontId="18" fillId="9" borderId="15" xfId="2" applyFont="1" applyFill="1" applyBorder="1" applyAlignment="1">
      <alignment horizontal="center" vertical="center"/>
    </xf>
    <xf numFmtId="0" fontId="18" fillId="9" borderId="0" xfId="2" applyFont="1" applyFill="1" applyBorder="1" applyAlignment="1">
      <alignment horizontal="center" vertical="center"/>
    </xf>
    <xf numFmtId="0" fontId="18" fillId="9" borderId="17" xfId="2" applyFont="1" applyFill="1" applyBorder="1" applyAlignment="1">
      <alignment horizontal="center" vertical="center"/>
    </xf>
    <xf numFmtId="0" fontId="28" fillId="3" borderId="5" xfId="2" applyFont="1" applyFill="1" applyBorder="1" applyAlignment="1">
      <alignment horizontal="center"/>
    </xf>
    <xf numFmtId="0" fontId="15" fillId="2" borderId="24" xfId="2" applyFont="1" applyFill="1" applyBorder="1" applyAlignment="1">
      <alignment horizontal="left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16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12" borderId="19" xfId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0" fontId="29" fillId="3" borderId="5" xfId="2" applyFont="1" applyFill="1" applyBorder="1" applyAlignment="1">
      <alignment horizontal="center"/>
    </xf>
    <xf numFmtId="0" fontId="23" fillId="3" borderId="5" xfId="2" applyFont="1" applyFill="1" applyBorder="1" applyAlignment="1">
      <alignment horizontal="center"/>
    </xf>
    <xf numFmtId="0" fontId="17" fillId="3" borderId="5" xfId="2" applyFont="1" applyFill="1" applyBorder="1" applyAlignment="1">
      <alignment horizontal="center"/>
    </xf>
    <xf numFmtId="0" fontId="26" fillId="3" borderId="5" xfId="2" applyFont="1" applyFill="1" applyBorder="1" applyAlignment="1">
      <alignment horizontal="center"/>
    </xf>
    <xf numFmtId="0" fontId="20" fillId="3" borderId="5" xfId="2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19" fillId="3" borderId="5" xfId="2" applyFont="1" applyFill="1" applyBorder="1" applyAlignment="1">
      <alignment horizontal="center"/>
    </xf>
    <xf numFmtId="0" fontId="24" fillId="3" borderId="5" xfId="2" applyFont="1" applyFill="1" applyBorder="1" applyAlignment="1">
      <alignment horizontal="center"/>
    </xf>
    <xf numFmtId="0" fontId="17" fillId="3" borderId="0" xfId="2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15" fillId="9" borderId="5" xfId="2" applyFont="1" applyFill="1" applyBorder="1" applyAlignment="1">
      <alignment horizontal="center"/>
    </xf>
    <xf numFmtId="0" fontId="15" fillId="9" borderId="5" xfId="2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left" vertical="center"/>
    </xf>
    <xf numFmtId="0" fontId="5" fillId="12" borderId="0" xfId="2" applyFont="1" applyFill="1" applyBorder="1" applyAlignment="1">
      <alignment horizontal="center" vertical="center"/>
    </xf>
    <xf numFmtId="0" fontId="5" fillId="10" borderId="17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5" fillId="13" borderId="0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3" fillId="3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</cellXfs>
  <cellStyles count="6">
    <cellStyle name="Hyperlink" xfId="1" builtinId="8"/>
    <cellStyle name="Hyperlink 2" xfId="3"/>
    <cellStyle name="Normal" xfId="0" builtinId="0"/>
    <cellStyle name="Normal 16 3" xfId="4"/>
    <cellStyle name="Normal 17" xfId="5"/>
    <cellStyle name="Normal 2" xfId="2"/>
  </cellStyles>
  <dxfs count="240"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60497A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CHART'!$B$41:$B$43</c:f>
              <c:numCache>
                <c:formatCode>0</c:formatCode>
                <c:ptCount val="3"/>
                <c:pt idx="1">
                  <c:v>58.571868267159118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CHART'!$B$42:$B$44</c:f>
              <c:numCache>
                <c:formatCode>General</c:formatCode>
                <c:ptCount val="3"/>
                <c:pt idx="0" formatCode="0">
                  <c:v>58.571868267159118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CHART'!$D$41:$D$43</c:f>
              <c:numCache>
                <c:formatCode>0</c:formatCode>
                <c:ptCount val="3"/>
                <c:pt idx="1">
                  <c:v>91.868852459016395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CHART'!$D$42:$D$44</c:f>
              <c:numCache>
                <c:formatCode>General</c:formatCode>
                <c:ptCount val="3"/>
                <c:pt idx="0" formatCode="0">
                  <c:v>91.868852459016395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CHART'!$F$41:$F$43</c:f>
              <c:numCache>
                <c:formatCode>0</c:formatCode>
                <c:ptCount val="3"/>
                <c:pt idx="1">
                  <c:v>73.421501706484634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CHART'!$F$42:$F$44</c:f>
              <c:numCache>
                <c:formatCode>General</c:formatCode>
                <c:ptCount val="3"/>
                <c:pt idx="0" formatCode="0">
                  <c:v>73.421501706484634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CHART'!$H$41:$H$43</c:f>
              <c:numCache>
                <c:formatCode>0</c:formatCode>
                <c:ptCount val="3"/>
                <c:pt idx="1">
                  <c:v>109.99174236168456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CHART'!$H$42:$H$44</c:f>
              <c:numCache>
                <c:formatCode>General</c:formatCode>
                <c:ptCount val="3"/>
                <c:pt idx="0" formatCode="0">
                  <c:v>109.99174236168456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'MAIN-GAUGE'!$A$28:$A$32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'MAIN-GAUGE'!$B$28:$B$32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CHART'!$J$41:$J$43</c:f>
              <c:numCache>
                <c:formatCode>0</c:formatCode>
                <c:ptCount val="3"/>
                <c:pt idx="1">
                  <c:v>57.610619469026545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CHART'!$J$42:$J$44</c:f>
              <c:numCache>
                <c:formatCode>General</c:formatCode>
                <c:ptCount val="3"/>
                <c:pt idx="0" formatCode="0">
                  <c:v>57.610619469026545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CHART'!$B$58:$B$60</c:f>
              <c:numCache>
                <c:formatCode>0</c:formatCode>
                <c:ptCount val="3"/>
                <c:pt idx="1">
                  <c:v>30.088495575221241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CHART'!$B$59:$B$61</c:f>
              <c:numCache>
                <c:formatCode>General</c:formatCode>
                <c:ptCount val="3"/>
                <c:pt idx="0" formatCode="0">
                  <c:v>30.088495575221241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CHART'!$D$58:$D$60</c:f>
              <c:numCache>
                <c:formatCode>0</c:formatCode>
                <c:ptCount val="3"/>
                <c:pt idx="1">
                  <c:v>75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CHART'!$D$59:$D$61</c:f>
              <c:numCache>
                <c:formatCode>General</c:formatCode>
                <c:ptCount val="3"/>
                <c:pt idx="0" formatCode="0">
                  <c:v>75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CHART'!$F$58:$F$60</c:f>
              <c:numCache>
                <c:formatCode>0</c:formatCode>
                <c:ptCount val="3"/>
                <c:pt idx="1">
                  <c:v>0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CHART'!$F$59:$F$61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CHART'!$H$58:$H$60</c:f>
              <c:numCache>
                <c:formatCode>0</c:formatCode>
                <c:ptCount val="3"/>
                <c:pt idx="1">
                  <c:v>0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CHART'!$H$59:$H$61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'MAIN-GAUGE'!$B$34:$B$36</c:f>
              <c:numCache>
                <c:formatCode>0</c:formatCode>
                <c:ptCount val="3"/>
                <c:pt idx="1">
                  <c:v>70.398536773199851</c:v>
                </c:pt>
                <c:pt idx="2" formatCode="General">
                  <c:v>1</c:v>
                </c:pt>
              </c:numCache>
            </c:numRef>
          </c:cat>
          <c:val>
            <c:numRef>
              <c:f>'MAIN-GAUGE'!$B$35:$B$37</c:f>
              <c:numCache>
                <c:formatCode>General</c:formatCode>
                <c:ptCount val="3"/>
                <c:pt idx="0" formatCode="0">
                  <c:v>70.398536773199851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CHART'!$J$58:$J$60</c:f>
              <c:numCache>
                <c:formatCode>0</c:formatCode>
                <c:ptCount val="3"/>
                <c:pt idx="1">
                  <c:v>106.25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CHART'!$J$59:$J$61</c:f>
              <c:numCache>
                <c:formatCode>General</c:formatCode>
                <c:ptCount val="3"/>
                <c:pt idx="0" formatCode="0">
                  <c:v>106.25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CHART'!$B$76:$B$78</c:f>
              <c:numCache>
                <c:formatCode>0</c:formatCode>
                <c:ptCount val="3"/>
                <c:pt idx="1">
                  <c:v>60.714285714285722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CHART'!$B$77:$B$79</c:f>
              <c:numCache>
                <c:formatCode>General</c:formatCode>
                <c:ptCount val="3"/>
                <c:pt idx="0" formatCode="0">
                  <c:v>60.714285714285722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CHART'!$D$76:$D$78</c:f>
              <c:numCache>
                <c:formatCode>0</c:formatCode>
                <c:ptCount val="3"/>
                <c:pt idx="1">
                  <c:v>25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CHART'!$D$77:$D$79</c:f>
              <c:numCache>
                <c:formatCode>General</c:formatCode>
                <c:ptCount val="3"/>
                <c:pt idx="0" formatCode="0">
                  <c:v>25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CHART'!$F$76:$F$78</c:f>
              <c:numCache>
                <c:formatCode>0</c:formatCode>
                <c:ptCount val="3"/>
                <c:pt idx="1">
                  <c:v>140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CHART'!$F$77:$F$79</c:f>
              <c:numCache>
                <c:formatCode>General</c:formatCode>
                <c:ptCount val="3"/>
                <c:pt idx="0" formatCode="0">
                  <c:v>140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CHART'!$B$47:$B$49</c:f>
              <c:numCache>
                <c:formatCode>General</c:formatCode>
                <c:ptCount val="3"/>
                <c:pt idx="0" formatCode="0">
                  <c:v>26.047619047619047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CHART'!$B$47:$B$49</c:f>
              <c:numCache>
                <c:formatCode>General</c:formatCode>
                <c:ptCount val="3"/>
                <c:pt idx="0" formatCode="0">
                  <c:v>26.047619047619047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CHART'!$D$47:$D$49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CHART'!$F$47:$F$49</c:f>
              <c:numCache>
                <c:formatCode>General</c:formatCode>
                <c:ptCount val="3"/>
                <c:pt idx="0" formatCode="0">
                  <c:v>57.768924302788847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CHART'!$B$47:$B$49</c:f>
              <c:numCache>
                <c:formatCode>General</c:formatCode>
                <c:ptCount val="3"/>
                <c:pt idx="0" formatCode="0">
                  <c:v>26.047619047619047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3"/>
          <c:order val="3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CHART'!$H$47:$H$49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CHART'!$J$47:$J$49</c:f>
              <c:numCache>
                <c:formatCode>General</c:formatCode>
                <c:ptCount val="3"/>
                <c:pt idx="0" formatCode="0">
                  <c:v>48.875562218890558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'GAUGE CHART'!$A$36:$A$40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'GAUGE CHART'!$B$36:$B$40</c:f>
              <c:numCache>
                <c:formatCode>General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15</c:v>
                </c:pt>
                <c:pt idx="3">
                  <c:v>15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'GAUGE CHART'!$H$76:$H$78</c:f>
              <c:numCache>
                <c:formatCode>0</c:formatCode>
                <c:ptCount val="3"/>
                <c:pt idx="1">
                  <c:v>78.343949044585997</c:v>
                </c:pt>
                <c:pt idx="2" formatCode="General">
                  <c:v>1</c:v>
                </c:pt>
              </c:numCache>
            </c:numRef>
          </c:cat>
          <c:val>
            <c:numRef>
              <c:f>'GAUGE CHART'!$H$77:$H$79</c:f>
              <c:numCache>
                <c:formatCode>General</c:formatCode>
                <c:ptCount val="3"/>
                <c:pt idx="0" formatCode="0">
                  <c:v>78.343949044585997</c:v>
                </c:pt>
                <c:pt idx="1">
                  <c:v>1</c:v>
                </c:pt>
                <c:pt idx="2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CHART'!$H$81:$H$83</c:f>
              <c:numCache>
                <c:formatCode>General</c:formatCode>
                <c:ptCount val="3"/>
                <c:pt idx="0" formatCode="0">
                  <c:v>68.181818181818173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CHART'!$D$81:$D$83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'GAUGE CHART'!$B$47:$B$49</c:f>
              <c:numCache>
                <c:formatCode>General</c:formatCode>
                <c:ptCount val="3"/>
                <c:pt idx="0" formatCode="0">
                  <c:v>26.047619047619047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'MAIN-GAUGE'!$D$40:$D$42</c:f>
              <c:numCache>
                <c:formatCode>General</c:formatCode>
                <c:ptCount val="3"/>
                <c:pt idx="0" formatCode="0">
                  <c:v>73.512316634375864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3"/>
          <c:order val="3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7030A0"/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'MAIN-GAUGE'!$F$40:$F$42</c:f>
              <c:numCache>
                <c:formatCode>General</c:formatCode>
                <c:ptCount val="3"/>
                <c:pt idx="0" formatCode="0">
                  <c:v>27.824709609292501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3"/>
          <c:order val="3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val>
            <c:numRef>
              <c:f>'MAIN-GAUGE'!$B$40:$B$42</c:f>
              <c:numCache>
                <c:formatCode>General</c:formatCode>
                <c:ptCount val="3"/>
                <c:pt idx="0" formatCode="0">
                  <c:v>84.613808645769311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'MAIN-GAUGE'!$I$21</c:f>
              <c:strCache>
                <c:ptCount val="1"/>
                <c:pt idx="0">
                  <c:v>SET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'MAIN-GAUGE'!$J$21:$M$21</c:f>
              <c:numCache>
                <c:formatCode>0</c:formatCode>
                <c:ptCount val="4"/>
                <c:pt idx="0">
                  <c:v>1202</c:v>
                </c:pt>
                <c:pt idx="1">
                  <c:v>1202</c:v>
                </c:pt>
                <c:pt idx="2">
                  <c:v>2477</c:v>
                </c:pt>
                <c:pt idx="3">
                  <c:v>2145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'MAIN-GAUGE'!$I$22</c:f>
              <c:strCache>
                <c:ptCount val="1"/>
                <c:pt idx="0">
                  <c:v>UPDATED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'MAIN-GAUGE'!$J$22:$M$22</c:f>
              <c:numCache>
                <c:formatCode>0</c:formatCode>
                <c:ptCount val="4"/>
                <c:pt idx="0">
                  <c:v>1202</c:v>
                </c:pt>
                <c:pt idx="1">
                  <c:v>1256.3333333333335</c:v>
                </c:pt>
                <c:pt idx="2">
                  <c:v>1614</c:v>
                </c:pt>
                <c:pt idx="3">
                  <c:v>2896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'MAIN-GAUGE'!$I$23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'MAIN-GAUGE'!$J$23:$M$23</c:f>
              <c:numCache>
                <c:formatCode>0</c:formatCode>
                <c:ptCount val="4"/>
                <c:pt idx="0">
                  <c:v>1039</c:v>
                </c:pt>
                <c:pt idx="1">
                  <c:v>3091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2640"/>
        <c:axId val="139074176"/>
      </c:lineChart>
      <c:catAx>
        <c:axId val="139072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9074176"/>
        <c:crosses val="autoZero"/>
        <c:auto val="1"/>
        <c:lblAlgn val="ctr"/>
        <c:lblOffset val="100"/>
        <c:noMultiLvlLbl val="0"/>
      </c:catAx>
      <c:valAx>
        <c:axId val="13907417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139072640"/>
        <c:crosses val="autoZero"/>
        <c:crossBetween val="between"/>
      </c:valAx>
      <c:spPr>
        <a:solidFill>
          <a:schemeClr val="tx1"/>
        </a:solidFill>
      </c:spPr>
    </c:plotArea>
    <c:legend>
      <c:legendPos val="b"/>
      <c:layout/>
      <c:overlay val="0"/>
      <c:txPr>
        <a:bodyPr/>
        <a:lstStyle/>
        <a:p>
          <a:pPr>
            <a:defRPr sz="8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'MAIN-GAUGE'!$I$26</c:f>
              <c:strCache>
                <c:ptCount val="1"/>
                <c:pt idx="0">
                  <c:v>SET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'MAIN-GAUGE'!$J$26:$M$26</c:f>
              <c:numCache>
                <c:formatCode>0</c:formatCode>
                <c:ptCount val="4"/>
                <c:pt idx="0">
                  <c:v>1369</c:v>
                </c:pt>
                <c:pt idx="1">
                  <c:v>845</c:v>
                </c:pt>
                <c:pt idx="2">
                  <c:v>1923</c:v>
                </c:pt>
                <c:pt idx="3">
                  <c:v>1619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'MAIN-GAUGE'!$I$27</c:f>
              <c:strCache>
                <c:ptCount val="1"/>
                <c:pt idx="0">
                  <c:v>UPDATED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'MAIN-GAUGE'!$J$27:$M$27</c:f>
              <c:numCache>
                <c:formatCode>0</c:formatCode>
                <c:ptCount val="4"/>
                <c:pt idx="0">
                  <c:v>1369</c:v>
                </c:pt>
                <c:pt idx="1">
                  <c:v>971.33333333333326</c:v>
                </c:pt>
                <c:pt idx="2">
                  <c:v>1625.5</c:v>
                </c:pt>
                <c:pt idx="3">
                  <c:v>2576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'MAIN-GAUGE'!$I$28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'MAIN-GAUGE'!$J$28:$M$28</c:f>
              <c:numCache>
                <c:formatCode>0</c:formatCode>
                <c:ptCount val="4"/>
                <c:pt idx="0">
                  <c:v>466</c:v>
                </c:pt>
                <c:pt idx="1">
                  <c:v>1506</c:v>
                </c:pt>
                <c:pt idx="2">
                  <c:v>684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13600"/>
        <c:axId val="139115136"/>
      </c:lineChart>
      <c:catAx>
        <c:axId val="1391136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9115136"/>
        <c:crosses val="autoZero"/>
        <c:auto val="1"/>
        <c:lblAlgn val="ctr"/>
        <c:lblOffset val="100"/>
        <c:noMultiLvlLbl val="0"/>
      </c:catAx>
      <c:valAx>
        <c:axId val="13911513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139113600"/>
        <c:crosses val="autoZero"/>
        <c:crossBetween val="between"/>
      </c:valAx>
      <c:spPr>
        <a:solidFill>
          <a:schemeClr val="tx1"/>
        </a:solidFill>
      </c:spPr>
    </c:plotArea>
    <c:legend>
      <c:legendPos val="b"/>
      <c:layout/>
      <c:overlay val="0"/>
      <c:txPr>
        <a:bodyPr/>
        <a:lstStyle/>
        <a:p>
          <a:pPr>
            <a:defRPr sz="8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'MAIN-GAUGE'!$I$31</c:f>
              <c:strCache>
                <c:ptCount val="1"/>
                <c:pt idx="0">
                  <c:v>SET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'MAIN-GAUGE'!$J$31:$M$31</c:f>
              <c:numCache>
                <c:formatCode>0</c:formatCode>
                <c:ptCount val="4"/>
                <c:pt idx="0">
                  <c:v>462</c:v>
                </c:pt>
                <c:pt idx="1">
                  <c:v>461</c:v>
                </c:pt>
                <c:pt idx="2">
                  <c:v>971</c:v>
                </c:pt>
                <c:pt idx="3">
                  <c:v>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'MAIN-GAUGE'!$I$32</c:f>
              <c:strCache>
                <c:ptCount val="1"/>
                <c:pt idx="0">
                  <c:v>UPDATED TARGET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'MAIN-GAUGE'!$J$32:$M$32</c:f>
              <c:numCache>
                <c:formatCode>0</c:formatCode>
                <c:ptCount val="4"/>
                <c:pt idx="0">
                  <c:v>462</c:v>
                </c:pt>
                <c:pt idx="1">
                  <c:v>587.66666666666674</c:v>
                </c:pt>
                <c:pt idx="2">
                  <c:v>1169</c:v>
                </c:pt>
                <c:pt idx="3">
                  <c:v>2176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'MAIN-GAUGE'!$I$33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'MAIN-GAUGE'!$J$20:$M$20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'MAIN-GAUGE'!$J$33:$M$33</c:f>
              <c:numCache>
                <c:formatCode>0</c:formatCode>
                <c:ptCount val="4"/>
                <c:pt idx="0">
                  <c:v>82</c:v>
                </c:pt>
                <c:pt idx="1">
                  <c:v>445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6464"/>
        <c:axId val="139168000"/>
      </c:lineChart>
      <c:catAx>
        <c:axId val="139166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9168000"/>
        <c:crosses val="autoZero"/>
        <c:auto val="1"/>
        <c:lblAlgn val="ctr"/>
        <c:lblOffset val="100"/>
        <c:noMultiLvlLbl val="0"/>
      </c:catAx>
      <c:valAx>
        <c:axId val="13916800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139166464"/>
        <c:crosses val="autoZero"/>
        <c:crossBetween val="between"/>
      </c:valAx>
      <c:spPr>
        <a:solidFill>
          <a:schemeClr val="tx1"/>
        </a:solidFill>
      </c:spPr>
    </c:plotArea>
    <c:legend>
      <c:legendPos val="b"/>
      <c:layout/>
      <c:overlay val="0"/>
      <c:txPr>
        <a:bodyPr/>
        <a:lstStyle/>
        <a:p>
          <a:pPr>
            <a:defRPr sz="8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REGIONS DASHBOARD'!A1"/><Relationship Id="rId13" Type="http://schemas.openxmlformats.org/officeDocument/2006/relationships/chart" Target="../charts/chart9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8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7.xml"/><Relationship Id="rId5" Type="http://schemas.openxmlformats.org/officeDocument/2006/relationships/chart" Target="../charts/chart4.xml"/><Relationship Id="rId10" Type="http://schemas.openxmlformats.org/officeDocument/2006/relationships/hyperlink" Target="#'MAIN-GAUGE'!A1"/><Relationship Id="rId4" Type="http://schemas.openxmlformats.org/officeDocument/2006/relationships/image" Target="../media/image1.png"/><Relationship Id="rId9" Type="http://schemas.openxmlformats.org/officeDocument/2006/relationships/hyperlink" Target="#'GAUGE CHART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18" Type="http://schemas.openxmlformats.org/officeDocument/2006/relationships/chart" Target="../charts/chart26.xml"/><Relationship Id="rId26" Type="http://schemas.openxmlformats.org/officeDocument/2006/relationships/chart" Target="../charts/chart34.xml"/><Relationship Id="rId39" Type="http://schemas.openxmlformats.org/officeDocument/2006/relationships/hyperlink" Target="#'MAIN-GAUGE'!A1"/><Relationship Id="rId3" Type="http://schemas.openxmlformats.org/officeDocument/2006/relationships/chart" Target="../charts/chart12.xml"/><Relationship Id="rId21" Type="http://schemas.openxmlformats.org/officeDocument/2006/relationships/chart" Target="../charts/chart29.xml"/><Relationship Id="rId34" Type="http://schemas.openxmlformats.org/officeDocument/2006/relationships/chart" Target="../charts/chart42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17" Type="http://schemas.openxmlformats.org/officeDocument/2006/relationships/chart" Target="../charts/chart25.xml"/><Relationship Id="rId25" Type="http://schemas.openxmlformats.org/officeDocument/2006/relationships/chart" Target="../charts/chart33.xml"/><Relationship Id="rId33" Type="http://schemas.openxmlformats.org/officeDocument/2006/relationships/chart" Target="../charts/chart41.xml"/><Relationship Id="rId38" Type="http://schemas.openxmlformats.org/officeDocument/2006/relationships/hyperlink" Target="#'2.REGIONS DASHBOARD'!A1"/><Relationship Id="rId2" Type="http://schemas.openxmlformats.org/officeDocument/2006/relationships/chart" Target="../charts/chart11.xml"/><Relationship Id="rId16" Type="http://schemas.openxmlformats.org/officeDocument/2006/relationships/chart" Target="../charts/chart24.xml"/><Relationship Id="rId20" Type="http://schemas.openxmlformats.org/officeDocument/2006/relationships/chart" Target="../charts/chart28.xml"/><Relationship Id="rId29" Type="http://schemas.openxmlformats.org/officeDocument/2006/relationships/chart" Target="../charts/chart37.xml"/><Relationship Id="rId1" Type="http://schemas.openxmlformats.org/officeDocument/2006/relationships/chart" Target="../charts/chart10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24" Type="http://schemas.openxmlformats.org/officeDocument/2006/relationships/chart" Target="../charts/chart32.xml"/><Relationship Id="rId32" Type="http://schemas.openxmlformats.org/officeDocument/2006/relationships/chart" Target="../charts/chart40.xml"/><Relationship Id="rId37" Type="http://schemas.openxmlformats.org/officeDocument/2006/relationships/chart" Target="../charts/chart45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23" Type="http://schemas.openxmlformats.org/officeDocument/2006/relationships/chart" Target="../charts/chart31.xml"/><Relationship Id="rId28" Type="http://schemas.openxmlformats.org/officeDocument/2006/relationships/chart" Target="../charts/chart36.xml"/><Relationship Id="rId36" Type="http://schemas.openxmlformats.org/officeDocument/2006/relationships/chart" Target="../charts/chart44.xml"/><Relationship Id="rId10" Type="http://schemas.openxmlformats.org/officeDocument/2006/relationships/chart" Target="../charts/chart18.xml"/><Relationship Id="rId19" Type="http://schemas.openxmlformats.org/officeDocument/2006/relationships/chart" Target="../charts/chart27.xml"/><Relationship Id="rId31" Type="http://schemas.openxmlformats.org/officeDocument/2006/relationships/chart" Target="../charts/chart39.xml"/><Relationship Id="rId4" Type="http://schemas.openxmlformats.org/officeDocument/2006/relationships/image" Target="../media/image1.png"/><Relationship Id="rId9" Type="http://schemas.openxmlformats.org/officeDocument/2006/relationships/chart" Target="../charts/chart17.xml"/><Relationship Id="rId14" Type="http://schemas.openxmlformats.org/officeDocument/2006/relationships/chart" Target="../charts/chart22.xml"/><Relationship Id="rId22" Type="http://schemas.openxmlformats.org/officeDocument/2006/relationships/chart" Target="../charts/chart30.xml"/><Relationship Id="rId27" Type="http://schemas.openxmlformats.org/officeDocument/2006/relationships/chart" Target="../charts/chart35.xml"/><Relationship Id="rId30" Type="http://schemas.openxmlformats.org/officeDocument/2006/relationships/chart" Target="../charts/chart38.xml"/><Relationship Id="rId35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../2.REGION%20DASHBOARD/2.WESTERN%20CAPE%20REGION/WREGION%20DASHBOARD.xlsx" TargetMode="External"/><Relationship Id="rId2" Type="http://schemas.openxmlformats.org/officeDocument/2006/relationships/hyperlink" Target="#'GAUGE CHART'!A1"/><Relationship Id="rId1" Type="http://schemas.openxmlformats.org/officeDocument/2006/relationships/image" Target="../media/image2.jpeg"/><Relationship Id="rId5" Type="http://schemas.openxmlformats.org/officeDocument/2006/relationships/hyperlink" Target="../2.REGION%20DASHBOARD/1.KZN%20REGION/KREGION%20DASHBOARD.xlsx" TargetMode="External"/><Relationship Id="rId4" Type="http://schemas.openxmlformats.org/officeDocument/2006/relationships/hyperlink" Target="../2.REGION%20DASHBOARD/3.GUATENG%20REGION/REGION%20DASHBOARD.xls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142875</xdr:rowOff>
    </xdr:from>
    <xdr:to>
      <xdr:col>7</xdr:col>
      <xdr:colOff>190500</xdr:colOff>
      <xdr:row>21</xdr:row>
      <xdr:rowOff>95250</xdr:rowOff>
    </xdr:to>
    <xdr:grpSp>
      <xdr:nvGrpSpPr>
        <xdr:cNvPr id="10" name="Group 9"/>
        <xdr:cNvGrpSpPr/>
      </xdr:nvGrpSpPr>
      <xdr:grpSpPr>
        <a:xfrm>
          <a:off x="342900" y="552450"/>
          <a:ext cx="4114800" cy="2895600"/>
          <a:chOff x="428625" y="266700"/>
          <a:chExt cx="4114800" cy="2895600"/>
        </a:xfrm>
      </xdr:grpSpPr>
      <xdr:grpSp>
        <xdr:nvGrpSpPr>
          <xdr:cNvPr id="2" name="Group 1"/>
          <xdr:cNvGrpSpPr/>
        </xdr:nvGrpSpPr>
        <xdr:grpSpPr>
          <a:xfrm>
            <a:off x="428625" y="266700"/>
            <a:ext cx="4114800" cy="2895600"/>
            <a:chOff x="319088" y="720328"/>
            <a:chExt cx="1728787" cy="1434703"/>
          </a:xfrm>
        </xdr:grpSpPr>
        <xdr:graphicFrame macro="">
          <xdr:nvGraphicFramePr>
            <xdr:cNvPr id="5" name="Chart 4"/>
            <xdr:cNvGraphicFramePr>
              <a:graphicFrameLocks/>
            </xdr:cNvGraphicFramePr>
          </xdr:nvGraphicFramePr>
          <xdr:xfrm>
            <a:off x="371938" y="806922"/>
            <a:ext cx="1651914" cy="13481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Chart 1"/>
            <xdr:cNvGraphicFramePr>
              <a:graphicFrameLocks/>
            </xdr:cNvGraphicFramePr>
          </xdr:nvGraphicFramePr>
          <xdr:xfrm>
            <a:off x="319088" y="720328"/>
            <a:ext cx="1709569" cy="143470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4" name="Chart 2"/>
            <xdr:cNvGraphicFramePr>
              <a:graphicFrameLocks/>
            </xdr:cNvGraphicFramePr>
          </xdr:nvGraphicFramePr>
          <xdr:xfrm>
            <a:off x="395961" y="790304"/>
            <a:ext cx="1651914" cy="1364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pic>
          <xdr:nvPicPr>
            <xdr:cNvPr id="6" name="Picture 8" descr="ball1.gif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9879" y="1444424"/>
              <a:ext cx="134527" cy="1198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aphicFrame macro="">
        <xdr:nvGraphicFramePr>
          <xdr:cNvPr id="55" name="Chart 4"/>
          <xdr:cNvGraphicFramePr>
            <a:graphicFrameLocks/>
          </xdr:cNvGraphicFramePr>
        </xdr:nvGraphicFramePr>
        <xdr:xfrm>
          <a:off x="747134" y="524641"/>
          <a:ext cx="3589690" cy="2429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70" name="Chart 4"/>
          <xdr:cNvGraphicFramePr>
            <a:graphicFrameLocks/>
          </xdr:cNvGraphicFramePr>
        </xdr:nvGraphicFramePr>
        <xdr:xfrm>
          <a:off x="729918" y="541283"/>
          <a:ext cx="3589690" cy="2429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72" name="Chart 4"/>
          <xdr:cNvGraphicFramePr>
            <a:graphicFrameLocks/>
          </xdr:cNvGraphicFramePr>
        </xdr:nvGraphicFramePr>
        <xdr:xfrm>
          <a:off x="747135" y="532962"/>
          <a:ext cx="3589690" cy="2429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  <xdr:twoCellAnchor>
    <xdr:from>
      <xdr:col>13</xdr:col>
      <xdr:colOff>85725</xdr:colOff>
      <xdr:row>0</xdr:row>
      <xdr:rowOff>76200</xdr:rowOff>
    </xdr:from>
    <xdr:to>
      <xdr:col>16</xdr:col>
      <xdr:colOff>258340</xdr:colOff>
      <xdr:row>1</xdr:row>
      <xdr:rowOff>138393</xdr:rowOff>
    </xdr:to>
    <xdr:sp macro="" textlink="">
      <xdr:nvSpPr>
        <xdr:cNvPr id="77" name="Rounded Rectangle 76">
          <a:hlinkClick xmlns:r="http://schemas.openxmlformats.org/officeDocument/2006/relationships" r:id="rId8"/>
        </xdr:cNvPr>
        <xdr:cNvSpPr/>
      </xdr:nvSpPr>
      <xdr:spPr>
        <a:xfrm>
          <a:off x="7458075" y="76200"/>
          <a:ext cx="1448965" cy="22411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REGIONS OVERVIEW</a:t>
          </a:r>
        </a:p>
      </xdr:txBody>
    </xdr:sp>
    <xdr:clientData/>
  </xdr:twoCellAnchor>
  <xdr:twoCellAnchor>
    <xdr:from>
      <xdr:col>9</xdr:col>
      <xdr:colOff>488576</xdr:colOff>
      <xdr:row>0</xdr:row>
      <xdr:rowOff>81803</xdr:rowOff>
    </xdr:from>
    <xdr:to>
      <xdr:col>13</xdr:col>
      <xdr:colOff>51591</xdr:colOff>
      <xdr:row>1</xdr:row>
      <xdr:rowOff>147918</xdr:rowOff>
    </xdr:to>
    <xdr:sp macro="" textlink="">
      <xdr:nvSpPr>
        <xdr:cNvPr id="78" name="Rounded Rectangle 77">
          <a:hlinkClick xmlns:r="http://schemas.openxmlformats.org/officeDocument/2006/relationships" r:id="rId9"/>
        </xdr:cNvPr>
        <xdr:cNvSpPr/>
      </xdr:nvSpPr>
      <xdr:spPr>
        <a:xfrm>
          <a:off x="5974976" y="81803"/>
          <a:ext cx="1448965" cy="22804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GAUGE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552450</xdr:colOff>
      <xdr:row>0</xdr:row>
      <xdr:rowOff>76200</xdr:rowOff>
    </xdr:from>
    <xdr:to>
      <xdr:col>7</xdr:col>
      <xdr:colOff>172615</xdr:colOff>
      <xdr:row>1</xdr:row>
      <xdr:rowOff>138393</xdr:rowOff>
    </xdr:to>
    <xdr:sp macro="[0]!pdfreport" textlink="">
      <xdr:nvSpPr>
        <xdr:cNvPr id="79" name="Rounded Rectangle 78"/>
        <xdr:cNvSpPr/>
      </xdr:nvSpPr>
      <xdr:spPr>
        <a:xfrm>
          <a:off x="2990850" y="76200"/>
          <a:ext cx="1448965" cy="224118"/>
        </a:xfrm>
        <a:prstGeom prst="roundRect">
          <a:avLst/>
        </a:prstGeom>
        <a:solidFill>
          <a:srgbClr val="C0000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PDF REPORT TO DESKTOP</a:t>
          </a:r>
        </a:p>
      </xdr:txBody>
    </xdr:sp>
    <xdr:clientData/>
  </xdr:twoCellAnchor>
  <xdr:twoCellAnchor>
    <xdr:from>
      <xdr:col>7</xdr:col>
      <xdr:colOff>217954</xdr:colOff>
      <xdr:row>0</xdr:row>
      <xdr:rowOff>76760</xdr:rowOff>
    </xdr:from>
    <xdr:to>
      <xdr:col>9</xdr:col>
      <xdr:colOff>447719</xdr:colOff>
      <xdr:row>1</xdr:row>
      <xdr:rowOff>138953</xdr:rowOff>
    </xdr:to>
    <xdr:sp macro="" textlink="">
      <xdr:nvSpPr>
        <xdr:cNvPr id="80" name="Rounded Rectangle 79">
          <a:hlinkClick xmlns:r="http://schemas.openxmlformats.org/officeDocument/2006/relationships" r:id="rId10"/>
        </xdr:cNvPr>
        <xdr:cNvSpPr/>
      </xdr:nvSpPr>
      <xdr:spPr>
        <a:xfrm>
          <a:off x="4485154" y="76760"/>
          <a:ext cx="1448965" cy="224118"/>
        </a:xfrm>
        <a:prstGeom prst="roundRect">
          <a:avLst/>
        </a:prstGeom>
        <a:solidFill>
          <a:srgbClr val="7030A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MAIN GAUGE</a:t>
          </a:r>
        </a:p>
      </xdr:txBody>
    </xdr:sp>
    <xdr:clientData/>
  </xdr:twoCellAnchor>
  <xdr:twoCellAnchor>
    <xdr:from>
      <xdr:col>0</xdr:col>
      <xdr:colOff>9525</xdr:colOff>
      <xdr:row>18</xdr:row>
      <xdr:rowOff>38099</xdr:rowOff>
    </xdr:from>
    <xdr:to>
      <xdr:col>6</xdr:col>
      <xdr:colOff>222296</xdr:colOff>
      <xdr:row>29</xdr:row>
      <xdr:rowOff>152399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590550</xdr:colOff>
      <xdr:row>18</xdr:row>
      <xdr:rowOff>38100</xdr:rowOff>
    </xdr:from>
    <xdr:to>
      <xdr:col>14</xdr:col>
      <xdr:colOff>160315</xdr:colOff>
      <xdr:row>30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1</xdr:colOff>
      <xdr:row>18</xdr:row>
      <xdr:rowOff>38100</xdr:rowOff>
    </xdr:from>
    <xdr:to>
      <xdr:col>23</xdr:col>
      <xdr:colOff>66675</xdr:colOff>
      <xdr:row>30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9524</xdr:rowOff>
    </xdr:from>
    <xdr:to>
      <xdr:col>4</xdr:col>
      <xdr:colOff>66675</xdr:colOff>
      <xdr:row>17</xdr:row>
      <xdr:rowOff>0</xdr:rowOff>
    </xdr:to>
    <xdr:grpSp>
      <xdr:nvGrpSpPr>
        <xdr:cNvPr id="2" name="Group 1"/>
        <xdr:cNvGrpSpPr/>
      </xdr:nvGrpSpPr>
      <xdr:grpSpPr>
        <a:xfrm>
          <a:off x="9525" y="723899"/>
          <a:ext cx="2495550" cy="1914526"/>
          <a:chOff x="319088" y="720328"/>
          <a:chExt cx="1728787" cy="1434703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319088" y="720328"/>
          <a:ext cx="1709569" cy="14347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/>
          <xdr:cNvGraphicFramePr>
            <a:graphicFrameLocks/>
          </xdr:cNvGraphicFramePr>
        </xdr:nvGraphicFramePr>
        <xdr:xfrm>
          <a:off x="395961" y="790304"/>
          <a:ext cx="1651914" cy="13647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371938" y="806922"/>
          <a:ext cx="1651914" cy="13481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6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9879" y="1444424"/>
            <a:ext cx="134527" cy="1198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441723</xdr:colOff>
      <xdr:row>5</xdr:row>
      <xdr:rowOff>9524</xdr:rowOff>
    </xdr:from>
    <xdr:to>
      <xdr:col>8</xdr:col>
      <xdr:colOff>47625</xdr:colOff>
      <xdr:row>17</xdr:row>
      <xdr:rowOff>0</xdr:rowOff>
    </xdr:to>
    <xdr:grpSp>
      <xdr:nvGrpSpPr>
        <xdr:cNvPr id="7" name="Group 6"/>
        <xdr:cNvGrpSpPr/>
      </xdr:nvGrpSpPr>
      <xdr:grpSpPr>
        <a:xfrm>
          <a:off x="2270523" y="723899"/>
          <a:ext cx="2653902" cy="1914526"/>
          <a:chOff x="2870598" y="819149"/>
          <a:chExt cx="2653902" cy="1914526"/>
        </a:xfrm>
      </xdr:grpSpPr>
      <xdr:graphicFrame macro="">
        <xdr:nvGraphicFramePr>
          <xdr:cNvPr id="8" name="Chart 1"/>
          <xdr:cNvGraphicFramePr>
            <a:graphicFrameLocks/>
          </xdr:cNvGraphicFramePr>
        </xdr:nvGraphicFramePr>
        <xdr:xfrm>
          <a:off x="2870598" y="819149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9" name="Chart 2"/>
          <xdr:cNvGraphicFramePr>
            <a:graphicFrameLocks/>
          </xdr:cNvGraphicFramePr>
        </xdr:nvGraphicFramePr>
        <xdr:xfrm>
          <a:off x="2988608" y="912528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0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5965" y="1785412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441723</xdr:colOff>
      <xdr:row>4</xdr:row>
      <xdr:rowOff>142874</xdr:rowOff>
    </xdr:from>
    <xdr:to>
      <xdr:col>12</xdr:col>
      <xdr:colOff>47625</xdr:colOff>
      <xdr:row>16</xdr:row>
      <xdr:rowOff>152400</xdr:rowOff>
    </xdr:to>
    <xdr:grpSp>
      <xdr:nvGrpSpPr>
        <xdr:cNvPr id="11" name="Group 10"/>
        <xdr:cNvGrpSpPr/>
      </xdr:nvGrpSpPr>
      <xdr:grpSpPr>
        <a:xfrm>
          <a:off x="4708923" y="714374"/>
          <a:ext cx="2653902" cy="1914526"/>
          <a:chOff x="5308998" y="809624"/>
          <a:chExt cx="2653902" cy="1914526"/>
        </a:xfrm>
      </xdr:grpSpPr>
      <xdr:graphicFrame macro="">
        <xdr:nvGraphicFramePr>
          <xdr:cNvPr id="12" name="Chart 1"/>
          <xdr:cNvGraphicFramePr>
            <a:graphicFrameLocks/>
          </xdr:cNvGraphicFramePr>
        </xdr:nvGraphicFramePr>
        <xdr:xfrm>
          <a:off x="5308998" y="80962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3" name="Chart 2"/>
          <xdr:cNvGraphicFramePr>
            <a:graphicFrameLocks/>
          </xdr:cNvGraphicFramePr>
        </xdr:nvGraphicFramePr>
        <xdr:xfrm>
          <a:off x="5427008" y="90300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pic>
        <xdr:nvPicPr>
          <xdr:cNvPr id="14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84365" y="177588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438150</xdr:colOff>
      <xdr:row>5</xdr:row>
      <xdr:rowOff>9525</xdr:rowOff>
    </xdr:from>
    <xdr:to>
      <xdr:col>16</xdr:col>
      <xdr:colOff>44052</xdr:colOff>
      <xdr:row>17</xdr:row>
      <xdr:rowOff>1</xdr:rowOff>
    </xdr:to>
    <xdr:grpSp>
      <xdr:nvGrpSpPr>
        <xdr:cNvPr id="15" name="Group 14"/>
        <xdr:cNvGrpSpPr/>
      </xdr:nvGrpSpPr>
      <xdr:grpSpPr>
        <a:xfrm>
          <a:off x="7143750" y="723900"/>
          <a:ext cx="2653902" cy="1914526"/>
          <a:chOff x="7743825" y="819150"/>
          <a:chExt cx="2653902" cy="1914526"/>
        </a:xfrm>
      </xdr:grpSpPr>
      <xdr:graphicFrame macro="">
        <xdr:nvGraphicFramePr>
          <xdr:cNvPr id="16" name="Chart 1"/>
          <xdr:cNvGraphicFramePr>
            <a:graphicFrameLocks/>
          </xdr:cNvGraphicFramePr>
        </xdr:nvGraphicFramePr>
        <xdr:xfrm>
          <a:off x="7743825" y="819150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7" name="Chart 2"/>
          <xdr:cNvGraphicFramePr>
            <a:graphicFrameLocks/>
          </xdr:cNvGraphicFramePr>
        </xdr:nvGraphicFramePr>
        <xdr:xfrm>
          <a:off x="7861835" y="912529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pic>
        <xdr:nvPicPr>
          <xdr:cNvPr id="18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9192" y="1785413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422673</xdr:colOff>
      <xdr:row>5</xdr:row>
      <xdr:rowOff>19049</xdr:rowOff>
    </xdr:from>
    <xdr:to>
      <xdr:col>20</xdr:col>
      <xdr:colOff>9525</xdr:colOff>
      <xdr:row>17</xdr:row>
      <xdr:rowOff>9525</xdr:rowOff>
    </xdr:to>
    <xdr:grpSp>
      <xdr:nvGrpSpPr>
        <xdr:cNvPr id="19" name="Group 18"/>
        <xdr:cNvGrpSpPr/>
      </xdr:nvGrpSpPr>
      <xdr:grpSpPr>
        <a:xfrm>
          <a:off x="9566673" y="733424"/>
          <a:ext cx="2634852" cy="1914526"/>
          <a:chOff x="10166748" y="828674"/>
          <a:chExt cx="2653902" cy="1914526"/>
        </a:xfrm>
      </xdr:grpSpPr>
      <xdr:graphicFrame macro="">
        <xdr:nvGraphicFramePr>
          <xdr:cNvPr id="20" name="Chart 1"/>
          <xdr:cNvGraphicFramePr>
            <a:graphicFrameLocks/>
          </xdr:cNvGraphicFramePr>
        </xdr:nvGraphicFramePr>
        <xdr:xfrm>
          <a:off x="10166748" y="82867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1" name="Chart 2"/>
          <xdr:cNvGraphicFramePr>
            <a:graphicFrameLocks/>
          </xdr:cNvGraphicFramePr>
        </xdr:nvGraphicFramePr>
        <xdr:xfrm>
          <a:off x="10284758" y="92205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pic>
        <xdr:nvPicPr>
          <xdr:cNvPr id="22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42115" y="179493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</xdr:colOff>
      <xdr:row>15</xdr:row>
      <xdr:rowOff>28574</xdr:rowOff>
    </xdr:from>
    <xdr:to>
      <xdr:col>4</xdr:col>
      <xdr:colOff>38100</xdr:colOff>
      <xdr:row>27</xdr:row>
      <xdr:rowOff>0</xdr:rowOff>
    </xdr:to>
    <xdr:grpSp>
      <xdr:nvGrpSpPr>
        <xdr:cNvPr id="23" name="Group 22"/>
        <xdr:cNvGrpSpPr/>
      </xdr:nvGrpSpPr>
      <xdr:grpSpPr>
        <a:xfrm>
          <a:off x="9525" y="2343149"/>
          <a:ext cx="2466975" cy="1914526"/>
          <a:chOff x="422673" y="3076574"/>
          <a:chExt cx="2653902" cy="1914526"/>
        </a:xfrm>
      </xdr:grpSpPr>
      <xdr:graphicFrame macro="">
        <xdr:nvGraphicFramePr>
          <xdr:cNvPr id="24" name="Chart 1"/>
          <xdr:cNvGraphicFramePr>
            <a:graphicFrameLocks/>
          </xdr:cNvGraphicFramePr>
        </xdr:nvGraphicFramePr>
        <xdr:xfrm>
          <a:off x="422673" y="307657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5" name="Chart 2"/>
          <xdr:cNvGraphicFramePr>
            <a:graphicFrameLocks/>
          </xdr:cNvGraphicFramePr>
        </xdr:nvGraphicFramePr>
        <xdr:xfrm>
          <a:off x="540683" y="316995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pic>
        <xdr:nvPicPr>
          <xdr:cNvPr id="26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040" y="404283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432198</xdr:colOff>
      <xdr:row>15</xdr:row>
      <xdr:rowOff>28574</xdr:rowOff>
    </xdr:from>
    <xdr:to>
      <xdr:col>8</xdr:col>
      <xdr:colOff>38100</xdr:colOff>
      <xdr:row>27</xdr:row>
      <xdr:rowOff>0</xdr:rowOff>
    </xdr:to>
    <xdr:grpSp>
      <xdr:nvGrpSpPr>
        <xdr:cNvPr id="27" name="Group 26"/>
        <xdr:cNvGrpSpPr/>
      </xdr:nvGrpSpPr>
      <xdr:grpSpPr>
        <a:xfrm>
          <a:off x="2260998" y="2343149"/>
          <a:ext cx="2653902" cy="1914526"/>
          <a:chOff x="2861073" y="3086099"/>
          <a:chExt cx="2653902" cy="1914526"/>
        </a:xfrm>
      </xdr:grpSpPr>
      <xdr:graphicFrame macro="">
        <xdr:nvGraphicFramePr>
          <xdr:cNvPr id="28" name="Chart 1"/>
          <xdr:cNvGraphicFramePr>
            <a:graphicFrameLocks/>
          </xdr:cNvGraphicFramePr>
        </xdr:nvGraphicFramePr>
        <xdr:xfrm>
          <a:off x="2861073" y="3086099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29" name="Chart 2"/>
          <xdr:cNvGraphicFramePr>
            <a:graphicFrameLocks/>
          </xdr:cNvGraphicFramePr>
        </xdr:nvGraphicFramePr>
        <xdr:xfrm>
          <a:off x="2979083" y="3179478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pic>
        <xdr:nvPicPr>
          <xdr:cNvPr id="30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440" y="4052362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428625</xdr:colOff>
      <xdr:row>15</xdr:row>
      <xdr:rowOff>28575</xdr:rowOff>
    </xdr:from>
    <xdr:to>
      <xdr:col>12</xdr:col>
      <xdr:colOff>34527</xdr:colOff>
      <xdr:row>27</xdr:row>
      <xdr:rowOff>1</xdr:rowOff>
    </xdr:to>
    <xdr:grpSp>
      <xdr:nvGrpSpPr>
        <xdr:cNvPr id="31" name="Group 30"/>
        <xdr:cNvGrpSpPr/>
      </xdr:nvGrpSpPr>
      <xdr:grpSpPr>
        <a:xfrm>
          <a:off x="4695825" y="2343150"/>
          <a:ext cx="2653902" cy="1914526"/>
          <a:chOff x="5295900" y="3086100"/>
          <a:chExt cx="2653902" cy="1914526"/>
        </a:xfrm>
      </xdr:grpSpPr>
      <xdr:graphicFrame macro="">
        <xdr:nvGraphicFramePr>
          <xdr:cNvPr id="32" name="Chart 1"/>
          <xdr:cNvGraphicFramePr>
            <a:graphicFrameLocks/>
          </xdr:cNvGraphicFramePr>
        </xdr:nvGraphicFramePr>
        <xdr:xfrm>
          <a:off x="5295900" y="3086100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33" name="Chart 2"/>
          <xdr:cNvGraphicFramePr>
            <a:graphicFrameLocks/>
          </xdr:cNvGraphicFramePr>
        </xdr:nvGraphicFramePr>
        <xdr:xfrm>
          <a:off x="5413910" y="3179479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pic>
        <xdr:nvPicPr>
          <xdr:cNvPr id="34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71267" y="4052363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438150</xdr:colOff>
      <xdr:row>15</xdr:row>
      <xdr:rowOff>28575</xdr:rowOff>
    </xdr:from>
    <xdr:to>
      <xdr:col>16</xdr:col>
      <xdr:colOff>44052</xdr:colOff>
      <xdr:row>27</xdr:row>
      <xdr:rowOff>1</xdr:rowOff>
    </xdr:to>
    <xdr:grpSp>
      <xdr:nvGrpSpPr>
        <xdr:cNvPr id="35" name="Group 34"/>
        <xdr:cNvGrpSpPr/>
      </xdr:nvGrpSpPr>
      <xdr:grpSpPr>
        <a:xfrm>
          <a:off x="7143750" y="2343150"/>
          <a:ext cx="2653902" cy="1914526"/>
          <a:chOff x="7743825" y="3086100"/>
          <a:chExt cx="2653902" cy="1914526"/>
        </a:xfrm>
      </xdr:grpSpPr>
      <xdr:graphicFrame macro="">
        <xdr:nvGraphicFramePr>
          <xdr:cNvPr id="36" name="Chart 1"/>
          <xdr:cNvGraphicFramePr>
            <a:graphicFrameLocks/>
          </xdr:cNvGraphicFramePr>
        </xdr:nvGraphicFramePr>
        <xdr:xfrm>
          <a:off x="7743825" y="3086100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37" name="Chart 2"/>
          <xdr:cNvGraphicFramePr>
            <a:graphicFrameLocks/>
          </xdr:cNvGraphicFramePr>
        </xdr:nvGraphicFramePr>
        <xdr:xfrm>
          <a:off x="7861835" y="3179479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pic>
        <xdr:nvPicPr>
          <xdr:cNvPr id="38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9192" y="4052363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419100</xdr:colOff>
      <xdr:row>15</xdr:row>
      <xdr:rowOff>28575</xdr:rowOff>
    </xdr:from>
    <xdr:to>
      <xdr:col>20</xdr:col>
      <xdr:colOff>9525</xdr:colOff>
      <xdr:row>27</xdr:row>
      <xdr:rowOff>1</xdr:rowOff>
    </xdr:to>
    <xdr:grpSp>
      <xdr:nvGrpSpPr>
        <xdr:cNvPr id="39" name="Group 38"/>
        <xdr:cNvGrpSpPr/>
      </xdr:nvGrpSpPr>
      <xdr:grpSpPr>
        <a:xfrm>
          <a:off x="9563100" y="2343150"/>
          <a:ext cx="2638425" cy="1914526"/>
          <a:chOff x="10163175" y="3086100"/>
          <a:chExt cx="2653902" cy="1914526"/>
        </a:xfrm>
      </xdr:grpSpPr>
      <xdr:graphicFrame macro="">
        <xdr:nvGraphicFramePr>
          <xdr:cNvPr id="40" name="Chart 1"/>
          <xdr:cNvGraphicFramePr>
            <a:graphicFrameLocks/>
          </xdr:cNvGraphicFramePr>
        </xdr:nvGraphicFramePr>
        <xdr:xfrm>
          <a:off x="10163175" y="3086100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41" name="Chart 2"/>
          <xdr:cNvGraphicFramePr>
            <a:graphicFrameLocks/>
          </xdr:cNvGraphicFramePr>
        </xdr:nvGraphicFramePr>
        <xdr:xfrm>
          <a:off x="10281185" y="3179479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pic>
        <xdr:nvPicPr>
          <xdr:cNvPr id="42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38542" y="4052363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25</xdr:row>
      <xdr:rowOff>19050</xdr:rowOff>
    </xdr:from>
    <xdr:to>
      <xdr:col>4</xdr:col>
      <xdr:colOff>28575</xdr:colOff>
      <xdr:row>37</xdr:row>
      <xdr:rowOff>85725</xdr:rowOff>
    </xdr:to>
    <xdr:grpSp>
      <xdr:nvGrpSpPr>
        <xdr:cNvPr id="43" name="Group 42"/>
        <xdr:cNvGrpSpPr/>
      </xdr:nvGrpSpPr>
      <xdr:grpSpPr>
        <a:xfrm>
          <a:off x="0" y="3952875"/>
          <a:ext cx="2466975" cy="2009775"/>
          <a:chOff x="422673" y="3076574"/>
          <a:chExt cx="2653902" cy="1914526"/>
        </a:xfrm>
      </xdr:grpSpPr>
      <xdr:graphicFrame macro="">
        <xdr:nvGraphicFramePr>
          <xdr:cNvPr id="44" name="Chart 1"/>
          <xdr:cNvGraphicFramePr>
            <a:graphicFrameLocks/>
          </xdr:cNvGraphicFramePr>
        </xdr:nvGraphicFramePr>
        <xdr:xfrm>
          <a:off x="422673" y="307657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45" name="Chart 2"/>
          <xdr:cNvGraphicFramePr>
            <a:graphicFrameLocks/>
          </xdr:cNvGraphicFramePr>
        </xdr:nvGraphicFramePr>
        <xdr:xfrm>
          <a:off x="540683" y="316995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pic>
        <xdr:nvPicPr>
          <xdr:cNvPr id="46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040" y="404283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600075</xdr:colOff>
      <xdr:row>25</xdr:row>
      <xdr:rowOff>9525</xdr:rowOff>
    </xdr:from>
    <xdr:to>
      <xdr:col>8</xdr:col>
      <xdr:colOff>19050</xdr:colOff>
      <xdr:row>37</xdr:row>
      <xdr:rowOff>76200</xdr:rowOff>
    </xdr:to>
    <xdr:grpSp>
      <xdr:nvGrpSpPr>
        <xdr:cNvPr id="47" name="Group 46"/>
        <xdr:cNvGrpSpPr/>
      </xdr:nvGrpSpPr>
      <xdr:grpSpPr>
        <a:xfrm>
          <a:off x="2428875" y="3943350"/>
          <a:ext cx="2466975" cy="2009775"/>
          <a:chOff x="422673" y="3076574"/>
          <a:chExt cx="2653902" cy="1914526"/>
        </a:xfrm>
      </xdr:grpSpPr>
      <xdr:graphicFrame macro="">
        <xdr:nvGraphicFramePr>
          <xdr:cNvPr id="48" name="Chart 1"/>
          <xdr:cNvGraphicFramePr>
            <a:graphicFrameLocks/>
          </xdr:cNvGraphicFramePr>
        </xdr:nvGraphicFramePr>
        <xdr:xfrm>
          <a:off x="422673" y="307657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49" name="Chart 2"/>
          <xdr:cNvGraphicFramePr>
            <a:graphicFrameLocks/>
          </xdr:cNvGraphicFramePr>
        </xdr:nvGraphicFramePr>
        <xdr:xfrm>
          <a:off x="540683" y="316995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  <xdr:pic>
        <xdr:nvPicPr>
          <xdr:cNvPr id="50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040" y="404283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600075</xdr:colOff>
      <xdr:row>25</xdr:row>
      <xdr:rowOff>9525</xdr:rowOff>
    </xdr:from>
    <xdr:to>
      <xdr:col>12</xdr:col>
      <xdr:colOff>19050</xdr:colOff>
      <xdr:row>37</xdr:row>
      <xdr:rowOff>76200</xdr:rowOff>
    </xdr:to>
    <xdr:grpSp>
      <xdr:nvGrpSpPr>
        <xdr:cNvPr id="51" name="Group 50"/>
        <xdr:cNvGrpSpPr/>
      </xdr:nvGrpSpPr>
      <xdr:grpSpPr>
        <a:xfrm>
          <a:off x="4867275" y="3943350"/>
          <a:ext cx="2466975" cy="2009775"/>
          <a:chOff x="422673" y="3076574"/>
          <a:chExt cx="2653902" cy="1914526"/>
        </a:xfrm>
      </xdr:grpSpPr>
      <xdr:graphicFrame macro="">
        <xdr:nvGraphicFramePr>
          <xdr:cNvPr id="52" name="Chart 1"/>
          <xdr:cNvGraphicFramePr>
            <a:graphicFrameLocks/>
          </xdr:cNvGraphicFramePr>
        </xdr:nvGraphicFramePr>
        <xdr:xfrm>
          <a:off x="422673" y="3076574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53" name="Chart 2"/>
          <xdr:cNvGraphicFramePr>
            <a:graphicFrameLocks/>
          </xdr:cNvGraphicFramePr>
        </xdr:nvGraphicFramePr>
        <xdr:xfrm>
          <a:off x="540683" y="3169953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pic>
        <xdr:nvPicPr>
          <xdr:cNvPr id="54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040" y="4042837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5</xdr:row>
      <xdr:rowOff>57150</xdr:rowOff>
    </xdr:from>
    <xdr:to>
      <xdr:col>4</xdr:col>
      <xdr:colOff>38100</xdr:colOff>
      <xdr:row>16</xdr:row>
      <xdr:rowOff>142875</xdr:rowOff>
    </xdr:to>
    <xdr:graphicFrame macro="">
      <xdr:nvGraphicFramePr>
        <xdr:cNvPr id="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38100</xdr:colOff>
      <xdr:row>5</xdr:row>
      <xdr:rowOff>57150</xdr:rowOff>
    </xdr:from>
    <xdr:to>
      <xdr:col>7</xdr:col>
      <xdr:colOff>533400</xdr:colOff>
      <xdr:row>16</xdr:row>
      <xdr:rowOff>142875</xdr:rowOff>
    </xdr:to>
    <xdr:graphicFrame macro="">
      <xdr:nvGraphicFramePr>
        <xdr:cNvPr id="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57150</xdr:colOff>
      <xdr:row>5</xdr:row>
      <xdr:rowOff>47625</xdr:rowOff>
    </xdr:from>
    <xdr:to>
      <xdr:col>11</xdr:col>
      <xdr:colOff>552450</xdr:colOff>
      <xdr:row>16</xdr:row>
      <xdr:rowOff>133350</xdr:rowOff>
    </xdr:to>
    <xdr:graphicFrame macro="">
      <xdr:nvGraphicFramePr>
        <xdr:cNvPr id="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</xdr:col>
      <xdr:colOff>47625</xdr:colOff>
      <xdr:row>5</xdr:row>
      <xdr:rowOff>76200</xdr:rowOff>
    </xdr:from>
    <xdr:to>
      <xdr:col>15</xdr:col>
      <xdr:colOff>542925</xdr:colOff>
      <xdr:row>17</xdr:row>
      <xdr:rowOff>0</xdr:rowOff>
    </xdr:to>
    <xdr:graphicFrame macro="">
      <xdr:nvGraphicFramePr>
        <xdr:cNvPr id="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9525</xdr:colOff>
      <xdr:row>5</xdr:row>
      <xdr:rowOff>76200</xdr:rowOff>
    </xdr:from>
    <xdr:to>
      <xdr:col>19</xdr:col>
      <xdr:colOff>504825</xdr:colOff>
      <xdr:row>17</xdr:row>
      <xdr:rowOff>0</xdr:rowOff>
    </xdr:to>
    <xdr:graphicFrame macro="">
      <xdr:nvGraphicFramePr>
        <xdr:cNvPr id="5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409575</xdr:colOff>
      <xdr:row>25</xdr:row>
      <xdr:rowOff>0</xdr:rowOff>
    </xdr:from>
    <xdr:to>
      <xdr:col>16</xdr:col>
      <xdr:colOff>15477</xdr:colOff>
      <xdr:row>36</xdr:row>
      <xdr:rowOff>133351</xdr:rowOff>
    </xdr:to>
    <xdr:grpSp>
      <xdr:nvGrpSpPr>
        <xdr:cNvPr id="60" name="Group 59"/>
        <xdr:cNvGrpSpPr/>
      </xdr:nvGrpSpPr>
      <xdr:grpSpPr>
        <a:xfrm>
          <a:off x="7115175" y="3933825"/>
          <a:ext cx="2653902" cy="1914526"/>
          <a:chOff x="7743825" y="3086100"/>
          <a:chExt cx="2653902" cy="1914526"/>
        </a:xfrm>
      </xdr:grpSpPr>
      <xdr:graphicFrame macro="">
        <xdr:nvGraphicFramePr>
          <xdr:cNvPr id="61" name="Chart 1"/>
          <xdr:cNvGraphicFramePr>
            <a:graphicFrameLocks/>
          </xdr:cNvGraphicFramePr>
        </xdr:nvGraphicFramePr>
        <xdr:xfrm>
          <a:off x="7743825" y="3086100"/>
          <a:ext cx="2624400" cy="1914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  <xdr:graphicFrame macro="">
        <xdr:nvGraphicFramePr>
          <xdr:cNvPr id="62" name="Chart 2"/>
          <xdr:cNvGraphicFramePr>
            <a:graphicFrameLocks/>
          </xdr:cNvGraphicFramePr>
        </xdr:nvGraphicFramePr>
        <xdr:xfrm>
          <a:off x="7861835" y="3179479"/>
          <a:ext cx="2535892" cy="1821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pic>
        <xdr:nvPicPr>
          <xdr:cNvPr id="63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19192" y="4052363"/>
            <a:ext cx="206516" cy="159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9525</xdr:colOff>
      <xdr:row>25</xdr:row>
      <xdr:rowOff>38100</xdr:rowOff>
    </xdr:from>
    <xdr:to>
      <xdr:col>15</xdr:col>
      <xdr:colOff>504825</xdr:colOff>
      <xdr:row>36</xdr:row>
      <xdr:rowOff>104775</xdr:rowOff>
    </xdr:to>
    <xdr:graphicFrame macro="">
      <xdr:nvGraphicFramePr>
        <xdr:cNvPr id="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</xdr:col>
      <xdr:colOff>133350</xdr:colOff>
      <xdr:row>25</xdr:row>
      <xdr:rowOff>104775</xdr:rowOff>
    </xdr:from>
    <xdr:to>
      <xdr:col>8</xdr:col>
      <xdr:colOff>19050</xdr:colOff>
      <xdr:row>37</xdr:row>
      <xdr:rowOff>9525</xdr:rowOff>
    </xdr:to>
    <xdr:graphicFrame macro="">
      <xdr:nvGraphicFramePr>
        <xdr:cNvPr id="6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</xdr:col>
      <xdr:colOff>86846</xdr:colOff>
      <xdr:row>0</xdr:row>
      <xdr:rowOff>75640</xdr:rowOff>
    </xdr:from>
    <xdr:to>
      <xdr:col>14</xdr:col>
      <xdr:colOff>316611</xdr:colOff>
      <xdr:row>1</xdr:row>
      <xdr:rowOff>137833</xdr:rowOff>
    </xdr:to>
    <xdr:sp macro="" textlink="">
      <xdr:nvSpPr>
        <xdr:cNvPr id="66" name="Rounded Rectangle 65">
          <a:hlinkClick xmlns:r="http://schemas.openxmlformats.org/officeDocument/2006/relationships" r:id="rId38"/>
        </xdr:cNvPr>
        <xdr:cNvSpPr/>
      </xdr:nvSpPr>
      <xdr:spPr>
        <a:xfrm>
          <a:off x="7402046" y="75640"/>
          <a:ext cx="1448965" cy="22411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REGIONS OVERVIEW</a:t>
          </a:r>
        </a:p>
      </xdr:txBody>
    </xdr:sp>
    <xdr:clientData/>
  </xdr:twoCellAnchor>
  <xdr:twoCellAnchor>
    <xdr:from>
      <xdr:col>9</xdr:col>
      <xdr:colOff>432547</xdr:colOff>
      <xdr:row>0</xdr:row>
      <xdr:rowOff>81243</xdr:rowOff>
    </xdr:from>
    <xdr:to>
      <xdr:col>12</xdr:col>
      <xdr:colOff>52712</xdr:colOff>
      <xdr:row>1</xdr:row>
      <xdr:rowOff>147358</xdr:rowOff>
    </xdr:to>
    <xdr:sp macro="" textlink="">
      <xdr:nvSpPr>
        <xdr:cNvPr id="69" name="Rounded Rectangle 68"/>
        <xdr:cNvSpPr/>
      </xdr:nvSpPr>
      <xdr:spPr>
        <a:xfrm>
          <a:off x="5918947" y="81243"/>
          <a:ext cx="1448965" cy="228040"/>
        </a:xfrm>
        <a:prstGeom prst="roundRect">
          <a:avLst/>
        </a:prstGeom>
        <a:solidFill>
          <a:srgbClr val="60497A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GAUGE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  <xdr:twoCellAnchor>
    <xdr:from>
      <xdr:col>16</xdr:col>
      <xdr:colOff>533400</xdr:colOff>
      <xdr:row>0</xdr:row>
      <xdr:rowOff>76200</xdr:rowOff>
    </xdr:from>
    <xdr:to>
      <xdr:col>19</xdr:col>
      <xdr:colOff>153565</xdr:colOff>
      <xdr:row>1</xdr:row>
      <xdr:rowOff>141195</xdr:rowOff>
    </xdr:to>
    <xdr:sp macro="" textlink="">
      <xdr:nvSpPr>
        <xdr:cNvPr id="70" name="Rounded Rectangle 69"/>
        <xdr:cNvSpPr/>
      </xdr:nvSpPr>
      <xdr:spPr>
        <a:xfrm>
          <a:off x="10287000" y="76200"/>
          <a:ext cx="1448965" cy="22692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RA9ISE A ACTION</a:t>
          </a:r>
        </a:p>
      </xdr:txBody>
    </xdr:sp>
    <xdr:clientData/>
  </xdr:twoCellAnchor>
  <xdr:twoCellAnchor>
    <xdr:from>
      <xdr:col>4</xdr:col>
      <xdr:colOff>496421</xdr:colOff>
      <xdr:row>0</xdr:row>
      <xdr:rowOff>75640</xdr:rowOff>
    </xdr:from>
    <xdr:to>
      <xdr:col>7</xdr:col>
      <xdr:colOff>116586</xdr:colOff>
      <xdr:row>1</xdr:row>
      <xdr:rowOff>137833</xdr:rowOff>
    </xdr:to>
    <xdr:sp macro="[0]!pdfreport" textlink="">
      <xdr:nvSpPr>
        <xdr:cNvPr id="71" name="Rounded Rectangle 70"/>
        <xdr:cNvSpPr/>
      </xdr:nvSpPr>
      <xdr:spPr>
        <a:xfrm>
          <a:off x="2934821" y="75640"/>
          <a:ext cx="1448965" cy="224118"/>
        </a:xfrm>
        <a:prstGeom prst="roundRect">
          <a:avLst/>
        </a:prstGeom>
        <a:solidFill>
          <a:srgbClr val="C0000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PDF REPORT TO DESKTOP</a:t>
          </a:r>
        </a:p>
      </xdr:txBody>
    </xdr:sp>
    <xdr:clientData/>
  </xdr:twoCellAnchor>
  <xdr:twoCellAnchor>
    <xdr:from>
      <xdr:col>7</xdr:col>
      <xdr:colOff>161925</xdr:colOff>
      <xdr:row>0</xdr:row>
      <xdr:rowOff>76200</xdr:rowOff>
    </xdr:from>
    <xdr:to>
      <xdr:col>9</xdr:col>
      <xdr:colOff>391690</xdr:colOff>
      <xdr:row>1</xdr:row>
      <xdr:rowOff>138393</xdr:rowOff>
    </xdr:to>
    <xdr:sp macro="" textlink="">
      <xdr:nvSpPr>
        <xdr:cNvPr id="72" name="Rounded Rectangle 71">
          <a:hlinkClick xmlns:r="http://schemas.openxmlformats.org/officeDocument/2006/relationships" r:id="rId39"/>
        </xdr:cNvPr>
        <xdr:cNvSpPr/>
      </xdr:nvSpPr>
      <xdr:spPr>
        <a:xfrm>
          <a:off x="4429125" y="76200"/>
          <a:ext cx="1448965" cy="22411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MAIN GAUGE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552450</xdr:colOff>
      <xdr:row>0</xdr:row>
      <xdr:rowOff>161925</xdr:rowOff>
    </xdr:from>
    <xdr:to>
      <xdr:col>57</xdr:col>
      <xdr:colOff>0</xdr:colOff>
      <xdr:row>2</xdr:row>
      <xdr:rowOff>104774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02700" y="161925"/>
          <a:ext cx="866775" cy="323849"/>
        </a:xfrm>
        <a:prstGeom prst="rect">
          <a:avLst/>
        </a:prstGeom>
      </xdr:spPr>
    </xdr:pic>
    <xdr:clientData/>
  </xdr:twoCellAnchor>
  <xdr:twoCellAnchor>
    <xdr:from>
      <xdr:col>4</xdr:col>
      <xdr:colOff>276226</xdr:colOff>
      <xdr:row>1</xdr:row>
      <xdr:rowOff>9525</xdr:rowOff>
    </xdr:from>
    <xdr:to>
      <xdr:col>6</xdr:col>
      <xdr:colOff>504826</xdr:colOff>
      <xdr:row>2</xdr:row>
      <xdr:rowOff>66675</xdr:rowOff>
    </xdr:to>
    <xdr:sp macro="" textlink="">
      <xdr:nvSpPr>
        <xdr:cNvPr id="4" name="Rounded Rectangle 3"/>
        <xdr:cNvSpPr/>
      </xdr:nvSpPr>
      <xdr:spPr>
        <a:xfrm>
          <a:off x="4257676" y="200025"/>
          <a:ext cx="1447800" cy="247650"/>
        </a:xfrm>
        <a:prstGeom prst="roundRect">
          <a:avLst/>
        </a:prstGeom>
        <a:solidFill>
          <a:srgbClr val="60497A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REGIONS OVERVIEW</a:t>
          </a:r>
        </a:p>
      </xdr:txBody>
    </xdr:sp>
    <xdr:clientData/>
  </xdr:twoCellAnchor>
  <xdr:twoCellAnchor>
    <xdr:from>
      <xdr:col>2</xdr:col>
      <xdr:colOff>0</xdr:colOff>
      <xdr:row>1</xdr:row>
      <xdr:rowOff>24653</xdr:rowOff>
    </xdr:from>
    <xdr:to>
      <xdr:col>4</xdr:col>
      <xdr:colOff>229765</xdr:colOff>
      <xdr:row>2</xdr:row>
      <xdr:rowOff>62193</xdr:rowOff>
    </xdr:to>
    <xdr:sp macro="" textlink="">
      <xdr:nvSpPr>
        <xdr:cNvPr id="5" name="Rounded Rectangle 4">
          <a:hlinkClick xmlns:r="http://schemas.openxmlformats.org/officeDocument/2006/relationships" r:id="rId2"/>
        </xdr:cNvPr>
        <xdr:cNvSpPr/>
      </xdr:nvSpPr>
      <xdr:spPr>
        <a:xfrm>
          <a:off x="2762250" y="215153"/>
          <a:ext cx="1448965" cy="22804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GAUGE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28575</xdr:colOff>
      <xdr:row>1</xdr:row>
      <xdr:rowOff>19050</xdr:rowOff>
    </xdr:from>
    <xdr:to>
      <xdr:col>10</xdr:col>
      <xdr:colOff>601240</xdr:colOff>
      <xdr:row>2</xdr:row>
      <xdr:rowOff>56590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5895975" y="209550"/>
          <a:ext cx="1448965" cy="228040"/>
        </a:xfrm>
        <a:prstGeom prst="roundRect">
          <a:avLst/>
        </a:prstGeom>
        <a:solidFill>
          <a:srgbClr val="FF000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GAUTENG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38100</xdr:colOff>
      <xdr:row>1</xdr:row>
      <xdr:rowOff>9525</xdr:rowOff>
    </xdr:from>
    <xdr:to>
      <xdr:col>13</xdr:col>
      <xdr:colOff>267865</xdr:colOff>
      <xdr:row>2</xdr:row>
      <xdr:rowOff>47065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7391400" y="200025"/>
          <a:ext cx="1448965" cy="228040"/>
        </a:xfrm>
        <a:prstGeom prst="roundRect">
          <a:avLst/>
        </a:prstGeom>
        <a:solidFill>
          <a:srgbClr val="FF000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KZN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323850</xdr:colOff>
      <xdr:row>1</xdr:row>
      <xdr:rowOff>0</xdr:rowOff>
    </xdr:from>
    <xdr:to>
      <xdr:col>16</xdr:col>
      <xdr:colOff>496465</xdr:colOff>
      <xdr:row>2</xdr:row>
      <xdr:rowOff>37540</xdr:rowOff>
    </xdr:to>
    <xdr:sp macro="" textlink="">
      <xdr:nvSpPr>
        <xdr:cNvPr id="8" name="Rounded Rectangle 7">
          <a:hlinkClick xmlns:r="http://schemas.openxmlformats.org/officeDocument/2006/relationships" r:id="rId5"/>
        </xdr:cNvPr>
        <xdr:cNvSpPr/>
      </xdr:nvSpPr>
      <xdr:spPr>
        <a:xfrm>
          <a:off x="8896350" y="190500"/>
          <a:ext cx="1448965" cy="228040"/>
        </a:xfrm>
        <a:prstGeom prst="roundRect">
          <a:avLst/>
        </a:prstGeom>
        <a:solidFill>
          <a:srgbClr val="FF0000"/>
        </a:solidFill>
        <a:ln w="3175">
          <a:solidFill>
            <a:schemeClr val="tx1">
              <a:lumMod val="50000"/>
              <a:lumOff val="50000"/>
            </a:schemeClr>
          </a:solidFill>
        </a:ln>
        <a:effectLst>
          <a:reflection blurRad="6350" stA="52000" endA="300" endPos="35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>
              <a:solidFill>
                <a:schemeClr val="bg1"/>
              </a:solidFill>
            </a:rPr>
            <a:t>WESTERN CAPE </a:t>
          </a:r>
          <a:r>
            <a:rPr lang="en-ZA" sz="800" baseline="0">
              <a:solidFill>
                <a:schemeClr val="bg1"/>
              </a:solidFill>
            </a:rPr>
            <a:t>DASHBOARD</a:t>
          </a:r>
          <a:endParaRPr lang="en-ZA" sz="8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142875</xdr:rowOff>
    </xdr:from>
    <xdr:to>
      <xdr:col>15</xdr:col>
      <xdr:colOff>9525</xdr:colOff>
      <xdr:row>2</xdr:row>
      <xdr:rowOff>85724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142875"/>
          <a:ext cx="1114425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andoo.org/Documents%20and%20Settings/duggirp.NWIE/Desktop/Post%20ide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2.REGION%20DASHBOARD/2.WESTERN%20CAPE%20REGION/CREGION%20DASHBOAR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2.REGION%20DASHBOARD/3.GUATENG%20REGION/GREGION%20DASHBOAR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2.REGION%20DASHBOARD/1.KZN%20REGION/KREGION%20DASHBOAR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2.REGION%20DASHBOARD/3.GUATENG%20REGION/REGION%20DASH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r with a twist"/>
      <sheetName val="data around the clock"/>
      <sheetName val="clock using donut chart - fun"/>
      <sheetName val="symbols in axis labels"/>
      <sheetName val="type ahead combo"/>
      <sheetName val="Sheet3"/>
      <sheetName val="Date with my sheet"/>
      <sheetName val="gauge chart"/>
      <sheetName val="dice thr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Mumbai</v>
          </cell>
          <cell r="E6" t="str">
            <v>Mumbai</v>
          </cell>
        </row>
        <row r="7">
          <cell r="C7" t="str">
            <v>Karachi</v>
          </cell>
          <cell r="E7" t="str">
            <v>Moscow</v>
          </cell>
          <cell r="F7" t="str">
            <v>a</v>
          </cell>
        </row>
        <row r="8">
          <cell r="C8" t="str">
            <v>Istanbul</v>
          </cell>
          <cell r="E8" t="str">
            <v>Mexico City</v>
          </cell>
        </row>
        <row r="9">
          <cell r="C9" t="str">
            <v>Delhi</v>
          </cell>
          <cell r="E9" t="str">
            <v>Lima</v>
          </cell>
        </row>
        <row r="10">
          <cell r="C10" t="str">
            <v>São Paulo</v>
          </cell>
          <cell r="E10" t="str">
            <v>Ho Chi Minh City</v>
          </cell>
        </row>
        <row r="11">
          <cell r="C11" t="str">
            <v>Moscow</v>
          </cell>
          <cell r="E11" t="str">
            <v>Ahmedabad</v>
          </cell>
        </row>
        <row r="12">
          <cell r="C12" t="str">
            <v>Seoul</v>
          </cell>
          <cell r="E12" t="str">
            <v>Yokohama</v>
          </cell>
        </row>
        <row r="13">
          <cell r="C13" t="str">
            <v>Shanghai</v>
          </cell>
          <cell r="E13" t="str">
            <v/>
          </cell>
        </row>
        <row r="14">
          <cell r="C14" t="str">
            <v>Mexico City</v>
          </cell>
          <cell r="E14" t="str">
            <v/>
          </cell>
        </row>
        <row r="15">
          <cell r="C15" t="str">
            <v>Jakarta</v>
          </cell>
          <cell r="E15" t="str">
            <v/>
          </cell>
        </row>
        <row r="16">
          <cell r="C16" t="str">
            <v>Tokyo</v>
          </cell>
          <cell r="E16" t="str">
            <v/>
          </cell>
        </row>
        <row r="17">
          <cell r="C17" t="str">
            <v>New York City</v>
          </cell>
          <cell r="E17" t="str">
            <v/>
          </cell>
        </row>
        <row r="18">
          <cell r="C18" t="str">
            <v>Lagos</v>
          </cell>
          <cell r="E18" t="str">
            <v/>
          </cell>
        </row>
        <row r="19">
          <cell r="C19" t="str">
            <v>Kinshasa</v>
          </cell>
          <cell r="E19" t="str">
            <v/>
          </cell>
        </row>
        <row r="20">
          <cell r="C20" t="str">
            <v>Lima</v>
          </cell>
          <cell r="E20" t="str">
            <v/>
          </cell>
        </row>
        <row r="21">
          <cell r="C21" t="str">
            <v>Tehran</v>
          </cell>
          <cell r="E21" t="str">
            <v/>
          </cell>
        </row>
        <row r="22">
          <cell r="C22" t="str">
            <v>Beijing</v>
          </cell>
          <cell r="E22" t="str">
            <v/>
          </cell>
        </row>
        <row r="23">
          <cell r="C23" t="str">
            <v>London</v>
          </cell>
          <cell r="E23" t="str">
            <v/>
          </cell>
        </row>
        <row r="24">
          <cell r="C24" t="str">
            <v>Hong Kong</v>
          </cell>
          <cell r="E24" t="str">
            <v/>
          </cell>
        </row>
        <row r="25">
          <cell r="C25" t="str">
            <v>Bogotá</v>
          </cell>
          <cell r="E25" t="str">
            <v/>
          </cell>
        </row>
        <row r="26">
          <cell r="C26" t="str">
            <v>Cairo</v>
          </cell>
          <cell r="E26" t="str">
            <v/>
          </cell>
        </row>
        <row r="27">
          <cell r="C27" t="str">
            <v>Bangkok</v>
          </cell>
          <cell r="E27" t="str">
            <v/>
          </cell>
        </row>
        <row r="28">
          <cell r="C28" t="str">
            <v>Lahore</v>
          </cell>
          <cell r="E28" t="str">
            <v/>
          </cell>
        </row>
        <row r="29">
          <cell r="C29" t="str">
            <v>Dhaka</v>
          </cell>
          <cell r="E29" t="str">
            <v/>
          </cell>
        </row>
        <row r="30">
          <cell r="C30" t="str">
            <v>Rio de Janeiro</v>
          </cell>
          <cell r="E30" t="str">
            <v/>
          </cell>
        </row>
        <row r="31">
          <cell r="C31" t="str">
            <v>Baghdad</v>
          </cell>
          <cell r="E31" t="str">
            <v/>
          </cell>
        </row>
        <row r="32">
          <cell r="C32" t="str">
            <v>Bangalore</v>
          </cell>
          <cell r="E32" t="str">
            <v/>
          </cell>
        </row>
        <row r="33">
          <cell r="C33" t="str">
            <v>Kolkata</v>
          </cell>
          <cell r="E33" t="str">
            <v/>
          </cell>
        </row>
        <row r="34">
          <cell r="C34" t="str">
            <v>Tianjin</v>
          </cell>
          <cell r="E34" t="str">
            <v/>
          </cell>
        </row>
        <row r="35">
          <cell r="C35" t="str">
            <v>Yangon</v>
          </cell>
          <cell r="E35" t="str">
            <v/>
          </cell>
        </row>
        <row r="36">
          <cell r="C36" t="str">
            <v>Santiago</v>
          </cell>
          <cell r="E36" t="str">
            <v/>
          </cell>
        </row>
        <row r="37">
          <cell r="C37" t="str">
            <v>Guangzhou</v>
          </cell>
          <cell r="E37" t="str">
            <v/>
          </cell>
        </row>
        <row r="38">
          <cell r="C38" t="str">
            <v>Saint Petersburg</v>
          </cell>
          <cell r="E38" t="str">
            <v/>
          </cell>
        </row>
        <row r="39">
          <cell r="C39" t="str">
            <v>Wuhan</v>
          </cell>
          <cell r="E39" t="str">
            <v/>
          </cell>
        </row>
        <row r="40">
          <cell r="C40" t="str">
            <v>Chennai</v>
          </cell>
          <cell r="E40" t="str">
            <v/>
          </cell>
        </row>
        <row r="41">
          <cell r="C41" t="str">
            <v>Riyadh</v>
          </cell>
          <cell r="E41" t="str">
            <v/>
          </cell>
        </row>
        <row r="42">
          <cell r="C42" t="str">
            <v>Singapore</v>
          </cell>
          <cell r="E42" t="str">
            <v/>
          </cell>
        </row>
        <row r="43">
          <cell r="C43" t="str">
            <v>Ho Chi Minh City</v>
          </cell>
          <cell r="E43" t="str">
            <v/>
          </cell>
        </row>
        <row r="44">
          <cell r="C44" t="str">
            <v>Alexandria</v>
          </cell>
          <cell r="E44" t="str">
            <v/>
          </cell>
        </row>
        <row r="45">
          <cell r="C45" t="str">
            <v>Chongqing</v>
          </cell>
          <cell r="E45" t="str">
            <v/>
          </cell>
        </row>
        <row r="46">
          <cell r="C46" t="str">
            <v>Shenyang</v>
          </cell>
          <cell r="E46" t="str">
            <v/>
          </cell>
        </row>
        <row r="47">
          <cell r="C47" t="str">
            <v>Hyderabad</v>
          </cell>
          <cell r="E47" t="str">
            <v/>
          </cell>
        </row>
        <row r="48">
          <cell r="C48" t="str">
            <v>Ankara</v>
          </cell>
          <cell r="E48" t="str">
            <v/>
          </cell>
        </row>
        <row r="49">
          <cell r="C49" t="str">
            <v>Ahmedabad</v>
          </cell>
          <cell r="E49" t="str">
            <v/>
          </cell>
        </row>
        <row r="50">
          <cell r="C50" t="str">
            <v>Los Angeles</v>
          </cell>
          <cell r="E50" t="str">
            <v/>
          </cell>
        </row>
        <row r="51">
          <cell r="C51" t="str">
            <v>Abidjan</v>
          </cell>
          <cell r="E51" t="str">
            <v/>
          </cell>
        </row>
        <row r="52">
          <cell r="C52" t="str">
            <v>Yokohama</v>
          </cell>
          <cell r="E52" t="str">
            <v/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UGE CHART"/>
      <sheetName val="1.OVERVIEW CHART DASHBOARD"/>
      <sheetName val="2.Q-PROGRESS DASHBOARD"/>
      <sheetName val="3.M-PROGRESS DASHBOARD"/>
    </sheetNames>
    <sheetDataSet>
      <sheetData sheetId="0" refreshError="1"/>
      <sheetData sheetId="1">
        <row r="9">
          <cell r="C9">
            <v>270</v>
          </cell>
          <cell r="D9">
            <v>186</v>
          </cell>
          <cell r="E9">
            <v>84</v>
          </cell>
          <cell r="F9">
            <v>105</v>
          </cell>
          <cell r="J9">
            <v>0.46296296296296297</v>
          </cell>
          <cell r="L9">
            <v>0.92670157068062831</v>
          </cell>
          <cell r="N9">
            <v>0</v>
          </cell>
          <cell r="P9">
            <v>0</v>
          </cell>
        </row>
        <row r="10">
          <cell r="C10">
            <v>18</v>
          </cell>
          <cell r="D10">
            <v>2</v>
          </cell>
          <cell r="E10">
            <v>16</v>
          </cell>
          <cell r="F10">
            <v>2</v>
          </cell>
          <cell r="J10" t="str">
            <v>NO TARGET</v>
          </cell>
          <cell r="L10" t="str">
            <v>NO TARGET</v>
          </cell>
          <cell r="N10">
            <v>0</v>
          </cell>
          <cell r="P10" t="str">
            <v>NO TARGET</v>
          </cell>
        </row>
        <row r="11">
          <cell r="C11">
            <v>540</v>
          </cell>
          <cell r="D11">
            <v>539</v>
          </cell>
          <cell r="E11">
            <v>1</v>
          </cell>
          <cell r="F11">
            <v>377</v>
          </cell>
          <cell r="J11">
            <v>9.2592592592592587E-3</v>
          </cell>
          <cell r="L11">
            <v>0</v>
          </cell>
          <cell r="N11">
            <v>0</v>
          </cell>
          <cell r="P11">
            <v>0</v>
          </cell>
        </row>
        <row r="12">
          <cell r="C12">
            <v>828</v>
          </cell>
          <cell r="D12">
            <v>727</v>
          </cell>
          <cell r="E12">
            <v>101</v>
          </cell>
          <cell r="F12">
            <v>484</v>
          </cell>
          <cell r="J12">
            <v>0.16049382716049382</v>
          </cell>
          <cell r="L12">
            <v>0.36173633440514474</v>
          </cell>
          <cell r="N12">
            <v>0</v>
          </cell>
          <cell r="P12">
            <v>0</v>
          </cell>
        </row>
        <row r="15">
          <cell r="C15">
            <v>135</v>
          </cell>
          <cell r="D15">
            <v>133</v>
          </cell>
          <cell r="E15">
            <v>2</v>
          </cell>
          <cell r="F15">
            <v>92</v>
          </cell>
          <cell r="J15">
            <v>3.7037037037037035E-2</v>
          </cell>
          <cell r="L15">
            <v>2.8037383177570097E-2</v>
          </cell>
          <cell r="N15">
            <v>0</v>
          </cell>
          <cell r="P15">
            <v>0</v>
          </cell>
        </row>
        <row r="16">
          <cell r="C16">
            <v>18</v>
          </cell>
          <cell r="D16">
            <v>18</v>
          </cell>
          <cell r="E16">
            <v>0</v>
          </cell>
          <cell r="F16">
            <v>0</v>
          </cell>
          <cell r="J16" t="str">
            <v>NO TARGET</v>
          </cell>
          <cell r="L16" t="str">
            <v>NO TARGET</v>
          </cell>
          <cell r="N16" t="str">
            <v>NO TARGET</v>
          </cell>
          <cell r="P16">
            <v>0</v>
          </cell>
        </row>
        <row r="17">
          <cell r="C17">
            <v>270</v>
          </cell>
          <cell r="D17">
            <v>162</v>
          </cell>
          <cell r="E17">
            <v>108</v>
          </cell>
          <cell r="F17">
            <v>72</v>
          </cell>
          <cell r="J17">
            <v>0</v>
          </cell>
          <cell r="L17">
            <v>1.8</v>
          </cell>
          <cell r="N17">
            <v>0</v>
          </cell>
          <cell r="P17">
            <v>0</v>
          </cell>
        </row>
        <row r="18">
          <cell r="C18">
            <v>423</v>
          </cell>
          <cell r="D18">
            <v>313</v>
          </cell>
          <cell r="E18">
            <v>110</v>
          </cell>
          <cell r="F18">
            <v>164</v>
          </cell>
          <cell r="J18">
            <v>1.3888888888888888E-2</v>
          </cell>
          <cell r="L18">
            <v>1.1393728222996518</v>
          </cell>
          <cell r="N18">
            <v>0</v>
          </cell>
          <cell r="P18">
            <v>0</v>
          </cell>
        </row>
        <row r="21">
          <cell r="C21">
            <v>360</v>
          </cell>
          <cell r="D21">
            <v>300</v>
          </cell>
          <cell r="E21">
            <v>60</v>
          </cell>
          <cell r="F21">
            <v>183</v>
          </cell>
          <cell r="J21">
            <v>0.73015873015873012</v>
          </cell>
          <cell r="L21">
            <v>0.20388349514563106</v>
          </cell>
          <cell r="N21">
            <v>0</v>
          </cell>
          <cell r="P21">
            <v>0</v>
          </cell>
        </row>
        <row r="22">
          <cell r="C22">
            <v>45</v>
          </cell>
          <cell r="D22">
            <v>-11.999999999999996</v>
          </cell>
          <cell r="E22">
            <v>57</v>
          </cell>
          <cell r="F22">
            <v>-11.999999999999996</v>
          </cell>
          <cell r="J22" t="str">
            <v>NO TARGET</v>
          </cell>
          <cell r="L22" t="str">
            <v>NO TARGET</v>
          </cell>
          <cell r="N22">
            <v>0</v>
          </cell>
          <cell r="P22" t="str">
            <v>NO TARGET</v>
          </cell>
        </row>
        <row r="23">
          <cell r="C23">
            <v>18</v>
          </cell>
          <cell r="D23">
            <v>12</v>
          </cell>
          <cell r="E23">
            <v>6</v>
          </cell>
          <cell r="F23">
            <v>3</v>
          </cell>
          <cell r="J23" t="str">
            <v>NO TARGET</v>
          </cell>
          <cell r="L23" t="str">
            <v>NO TARGET</v>
          </cell>
          <cell r="N23">
            <v>0</v>
          </cell>
          <cell r="P23">
            <v>0</v>
          </cell>
        </row>
        <row r="24">
          <cell r="C24">
            <v>180</v>
          </cell>
          <cell r="D24">
            <v>178</v>
          </cell>
          <cell r="E24">
            <v>2</v>
          </cell>
          <cell r="F24">
            <v>133</v>
          </cell>
          <cell r="J24">
            <v>4.4444444444444446E-2</v>
          </cell>
          <cell r="L24">
            <v>0</v>
          </cell>
          <cell r="N24">
            <v>0</v>
          </cell>
          <cell r="P24">
            <v>0</v>
          </cell>
        </row>
        <row r="25">
          <cell r="C25">
            <v>603</v>
          </cell>
          <cell r="D25">
            <v>478</v>
          </cell>
          <cell r="E25">
            <v>125</v>
          </cell>
          <cell r="F25">
            <v>307</v>
          </cell>
          <cell r="J25">
            <v>0.49074074074074076</v>
          </cell>
          <cell r="L25">
            <v>0.56992084432717671</v>
          </cell>
          <cell r="N25">
            <v>0</v>
          </cell>
          <cell r="P25">
            <v>0</v>
          </cell>
        </row>
        <row r="28">
          <cell r="C28">
            <v>180</v>
          </cell>
          <cell r="D28">
            <v>132</v>
          </cell>
          <cell r="E28">
            <v>48</v>
          </cell>
          <cell r="F28">
            <v>78</v>
          </cell>
          <cell r="J28">
            <v>2.7777777777777776E-2</v>
          </cell>
          <cell r="L28">
            <v>0.98601398601398604</v>
          </cell>
          <cell r="N28">
            <v>0</v>
          </cell>
          <cell r="P28">
            <v>0</v>
          </cell>
        </row>
        <row r="29">
          <cell r="C29">
            <v>23</v>
          </cell>
          <cell r="D29">
            <v>23</v>
          </cell>
          <cell r="E29">
            <v>0</v>
          </cell>
          <cell r="F29">
            <v>23</v>
          </cell>
          <cell r="J29" t="str">
            <v>NO TARGET</v>
          </cell>
          <cell r="L29" t="str">
            <v>NO TARGET</v>
          </cell>
          <cell r="N29">
            <v>0</v>
          </cell>
          <cell r="P29" t="str">
            <v>NO TARGET</v>
          </cell>
        </row>
        <row r="30">
          <cell r="C30">
            <v>9</v>
          </cell>
          <cell r="D30">
            <v>7</v>
          </cell>
          <cell r="E30">
            <v>2</v>
          </cell>
          <cell r="F30">
            <v>4</v>
          </cell>
          <cell r="J30">
            <v>0</v>
          </cell>
          <cell r="L30">
            <v>0.75</v>
          </cell>
          <cell r="N30">
            <v>0</v>
          </cell>
          <cell r="P30">
            <v>0</v>
          </cell>
        </row>
        <row r="31">
          <cell r="C31">
            <v>90</v>
          </cell>
          <cell r="D31">
            <v>90</v>
          </cell>
          <cell r="E31">
            <v>0</v>
          </cell>
          <cell r="F31">
            <v>63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</row>
        <row r="32">
          <cell r="C32">
            <v>302</v>
          </cell>
          <cell r="D32">
            <v>252</v>
          </cell>
          <cell r="E32">
            <v>50</v>
          </cell>
          <cell r="F32">
            <v>168</v>
          </cell>
          <cell r="J32">
            <v>1.7857142857142856E-2</v>
          </cell>
          <cell r="L32">
            <v>0.65919282511210764</v>
          </cell>
          <cell r="N32">
            <v>0</v>
          </cell>
          <cell r="P32">
            <v>0</v>
          </cell>
        </row>
        <row r="35">
          <cell r="C35">
            <v>118</v>
          </cell>
          <cell r="D35">
            <v>68</v>
          </cell>
          <cell r="E35">
            <v>50</v>
          </cell>
          <cell r="F35">
            <v>32</v>
          </cell>
          <cell r="J35">
            <v>0</v>
          </cell>
          <cell r="L35">
            <v>1.5</v>
          </cell>
          <cell r="N35">
            <v>0</v>
          </cell>
          <cell r="P35">
            <v>0</v>
          </cell>
        </row>
        <row r="36">
          <cell r="C36">
            <v>176</v>
          </cell>
          <cell r="D36">
            <v>164</v>
          </cell>
          <cell r="E36">
            <v>12</v>
          </cell>
          <cell r="F36">
            <v>108</v>
          </cell>
          <cell r="J36">
            <v>0</v>
          </cell>
          <cell r="L36">
            <v>0.28125</v>
          </cell>
          <cell r="N36">
            <v>0</v>
          </cell>
          <cell r="P36">
            <v>0</v>
          </cell>
        </row>
        <row r="37">
          <cell r="C37">
            <v>294</v>
          </cell>
          <cell r="D37">
            <v>232</v>
          </cell>
          <cell r="E37">
            <v>62</v>
          </cell>
          <cell r="F37">
            <v>140</v>
          </cell>
          <cell r="J37">
            <v>0</v>
          </cell>
          <cell r="L37">
            <v>0.81578947368421051</v>
          </cell>
          <cell r="N37">
            <v>0</v>
          </cell>
          <cell r="P37">
            <v>0</v>
          </cell>
        </row>
        <row r="40">
          <cell r="C40">
            <v>30</v>
          </cell>
          <cell r="D40">
            <v>18</v>
          </cell>
          <cell r="E40">
            <v>12</v>
          </cell>
          <cell r="F40">
            <v>8</v>
          </cell>
          <cell r="J40">
            <v>0</v>
          </cell>
          <cell r="L40">
            <v>1.7999999999999998</v>
          </cell>
          <cell r="N40">
            <v>0</v>
          </cell>
          <cell r="P40">
            <v>0</v>
          </cell>
        </row>
        <row r="41">
          <cell r="C41">
            <v>45</v>
          </cell>
          <cell r="D41">
            <v>34.000000000000007</v>
          </cell>
          <cell r="E41">
            <v>11</v>
          </cell>
          <cell r="F41">
            <v>-1.9999999999999929</v>
          </cell>
          <cell r="J41">
            <v>0</v>
          </cell>
          <cell r="L41" t="str">
            <v>NO TARGET</v>
          </cell>
          <cell r="N41">
            <v>0</v>
          </cell>
          <cell r="P41">
            <v>0</v>
          </cell>
        </row>
        <row r="42">
          <cell r="C42">
            <v>75</v>
          </cell>
          <cell r="D42">
            <v>52.000000000000007</v>
          </cell>
          <cell r="E42">
            <v>23</v>
          </cell>
          <cell r="F42">
            <v>6.0000000000000071</v>
          </cell>
          <cell r="J42">
            <v>0</v>
          </cell>
          <cell r="L42">
            <v>3.2857142857142856</v>
          </cell>
          <cell r="N42">
            <v>0</v>
          </cell>
          <cell r="P42">
            <v>0</v>
          </cell>
        </row>
        <row r="44">
          <cell r="C44">
            <v>82</v>
          </cell>
          <cell r="D44">
            <v>27</v>
          </cell>
          <cell r="E44">
            <v>55</v>
          </cell>
          <cell r="F44">
            <v>27</v>
          </cell>
          <cell r="J44" t="str">
            <v>NO TARGET</v>
          </cell>
          <cell r="L44" t="str">
            <v>NO TARGET</v>
          </cell>
          <cell r="N44">
            <v>0</v>
          </cell>
          <cell r="P44" t="str">
            <v>NO TARGET</v>
          </cell>
        </row>
        <row r="45">
          <cell r="C45">
            <v>4</v>
          </cell>
          <cell r="D45">
            <v>3</v>
          </cell>
          <cell r="E45">
            <v>1</v>
          </cell>
          <cell r="F45">
            <v>2</v>
          </cell>
          <cell r="J45">
            <v>1</v>
          </cell>
          <cell r="L45">
            <v>0</v>
          </cell>
          <cell r="N45">
            <v>0</v>
          </cell>
          <cell r="P45">
            <v>0</v>
          </cell>
        </row>
        <row r="46">
          <cell r="C46">
            <v>46</v>
          </cell>
          <cell r="D46">
            <v>46</v>
          </cell>
          <cell r="E46">
            <v>0</v>
          </cell>
          <cell r="F46">
            <v>46</v>
          </cell>
          <cell r="J46" t="str">
            <v>NO TARGET</v>
          </cell>
          <cell r="L46" t="str">
            <v>NO TARGET</v>
          </cell>
          <cell r="N46">
            <v>0</v>
          </cell>
          <cell r="P46" t="str">
            <v>NO TARGET</v>
          </cell>
        </row>
        <row r="47">
          <cell r="C47">
            <v>23</v>
          </cell>
          <cell r="D47">
            <v>23</v>
          </cell>
          <cell r="E47">
            <v>0</v>
          </cell>
          <cell r="F47">
            <v>0</v>
          </cell>
          <cell r="J47" t="str">
            <v>NO TARGET</v>
          </cell>
          <cell r="L47" t="str">
            <v>NO TARGET</v>
          </cell>
          <cell r="N47" t="str">
            <v>NO TARGET</v>
          </cell>
          <cell r="P47">
            <v>0</v>
          </cell>
        </row>
        <row r="48">
          <cell r="C48">
            <v>5</v>
          </cell>
          <cell r="D48">
            <v>5</v>
          </cell>
          <cell r="E48">
            <v>0</v>
          </cell>
          <cell r="F48">
            <v>5</v>
          </cell>
          <cell r="J48" t="str">
            <v>NO TARGET</v>
          </cell>
          <cell r="L48" t="str">
            <v>NO TARGET</v>
          </cell>
          <cell r="N48">
            <v>0</v>
          </cell>
          <cell r="P48" t="str">
            <v>NO TARGET</v>
          </cell>
        </row>
        <row r="49">
          <cell r="C49">
            <v>14</v>
          </cell>
          <cell r="D49">
            <v>14</v>
          </cell>
          <cell r="E49">
            <v>0</v>
          </cell>
          <cell r="F49">
            <v>14</v>
          </cell>
          <cell r="J49" t="str">
            <v>NO TARGET</v>
          </cell>
          <cell r="L49" t="str">
            <v>NO TARGET</v>
          </cell>
          <cell r="N49">
            <v>0</v>
          </cell>
          <cell r="P49" t="str">
            <v>NO TARGET</v>
          </cell>
        </row>
        <row r="50">
          <cell r="C50">
            <v>174</v>
          </cell>
          <cell r="D50">
            <v>118</v>
          </cell>
          <cell r="E50">
            <v>56</v>
          </cell>
          <cell r="F50">
            <v>94</v>
          </cell>
          <cell r="J50">
            <v>1</v>
          </cell>
          <cell r="L50">
            <v>55</v>
          </cell>
          <cell r="N50">
            <v>0</v>
          </cell>
          <cell r="P50">
            <v>0</v>
          </cell>
        </row>
        <row r="53">
          <cell r="C53">
            <v>1</v>
          </cell>
          <cell r="D53">
            <v>1</v>
          </cell>
          <cell r="E53">
            <v>0</v>
          </cell>
          <cell r="F53">
            <v>1</v>
          </cell>
          <cell r="J53" t="str">
            <v>NO TARGET</v>
          </cell>
          <cell r="L53" t="str">
            <v>NO TARGET</v>
          </cell>
          <cell r="N53">
            <v>0</v>
          </cell>
          <cell r="P53" t="str">
            <v>NO TARGET</v>
          </cell>
        </row>
        <row r="54">
          <cell r="C54">
            <v>1</v>
          </cell>
          <cell r="D54">
            <v>1</v>
          </cell>
          <cell r="E54">
            <v>0</v>
          </cell>
          <cell r="F54">
            <v>1</v>
          </cell>
          <cell r="J54" t="str">
            <v>NO TARGET</v>
          </cell>
          <cell r="L54" t="str">
            <v>NO TARGET</v>
          </cell>
          <cell r="N54">
            <v>0</v>
          </cell>
          <cell r="P54" t="str">
            <v>NO TARGET</v>
          </cell>
        </row>
        <row r="55">
          <cell r="C55">
            <v>1</v>
          </cell>
          <cell r="D55">
            <v>1</v>
          </cell>
          <cell r="E55">
            <v>0</v>
          </cell>
          <cell r="F55">
            <v>1</v>
          </cell>
          <cell r="J55" t="str">
            <v>NO TARGET</v>
          </cell>
          <cell r="L55" t="str">
            <v>NO TARGET</v>
          </cell>
          <cell r="N55">
            <v>0</v>
          </cell>
          <cell r="P55" t="str">
            <v>NO TARGET</v>
          </cell>
        </row>
        <row r="56">
          <cell r="C56">
            <v>1</v>
          </cell>
          <cell r="D56">
            <v>1</v>
          </cell>
          <cell r="E56">
            <v>0</v>
          </cell>
          <cell r="F56">
            <v>1</v>
          </cell>
          <cell r="J56" t="str">
            <v>NO TARGET</v>
          </cell>
          <cell r="L56" t="str">
            <v>NO TARGET</v>
          </cell>
          <cell r="N56">
            <v>0</v>
          </cell>
          <cell r="P56" t="str">
            <v>NO TARGET</v>
          </cell>
        </row>
        <row r="57">
          <cell r="C57">
            <v>4</v>
          </cell>
          <cell r="D57">
            <v>4</v>
          </cell>
          <cell r="E57">
            <v>0</v>
          </cell>
          <cell r="F57">
            <v>4</v>
          </cell>
          <cell r="J57" t="str">
            <v>NO TARGET</v>
          </cell>
          <cell r="L57" t="str">
            <v>NO TARGET</v>
          </cell>
          <cell r="N57">
            <v>0.75</v>
          </cell>
          <cell r="P57" t="str">
            <v>NO TARGET</v>
          </cell>
        </row>
        <row r="59">
          <cell r="C59">
            <v>183</v>
          </cell>
          <cell r="D59">
            <v>-59</v>
          </cell>
          <cell r="E59">
            <v>242</v>
          </cell>
          <cell r="F59">
            <v>-242</v>
          </cell>
          <cell r="J59" t="str">
            <v>NO TARGET</v>
          </cell>
          <cell r="L59" t="str">
            <v>NO TARGET</v>
          </cell>
          <cell r="N59">
            <v>0</v>
          </cell>
          <cell r="P59">
            <v>0</v>
          </cell>
        </row>
      </sheetData>
      <sheetData sheetId="2">
        <row r="62">
          <cell r="D62">
            <v>2176</v>
          </cell>
          <cell r="O62">
            <v>462</v>
          </cell>
          <cell r="W62">
            <v>82</v>
          </cell>
          <cell r="AA62">
            <v>587.66666666666674</v>
          </cell>
          <cell r="AB62">
            <v>461</v>
          </cell>
          <cell r="AK62">
            <v>445</v>
          </cell>
          <cell r="AO62">
            <v>1169</v>
          </cell>
          <cell r="AP62">
            <v>971</v>
          </cell>
          <cell r="AZ62">
            <v>3</v>
          </cell>
          <cell r="BD62">
            <v>2176</v>
          </cell>
          <cell r="BE62">
            <v>809</v>
          </cell>
          <cell r="BP62">
            <v>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UGE CHART"/>
      <sheetName val="1.OVERVIEW CHART DASHBOARD"/>
      <sheetName val="2.Q-PROGRESS DASHBOARD"/>
      <sheetName val="3.M-PROGRESS DASHBOARD"/>
    </sheetNames>
    <sheetDataSet>
      <sheetData sheetId="0" refreshError="1"/>
      <sheetData sheetId="1">
        <row r="9">
          <cell r="C9">
            <v>705</v>
          </cell>
          <cell r="D9">
            <v>-197.99999999999994</v>
          </cell>
          <cell r="E9">
            <v>903</v>
          </cell>
          <cell r="F9">
            <v>-409.99999999999994</v>
          </cell>
          <cell r="J9">
            <v>1.8439716312056738</v>
          </cell>
          <cell r="L9">
            <v>6.3453947368421044</v>
          </cell>
          <cell r="N9">
            <v>0</v>
          </cell>
          <cell r="P9">
            <v>0</v>
          </cell>
        </row>
        <row r="10">
          <cell r="C10">
            <v>47</v>
          </cell>
          <cell r="D10">
            <v>30</v>
          </cell>
          <cell r="E10">
            <v>17</v>
          </cell>
          <cell r="F10">
            <v>30</v>
          </cell>
          <cell r="J10" t="str">
            <v>NO TARGET</v>
          </cell>
          <cell r="L10" t="str">
            <v>NO TARGET</v>
          </cell>
          <cell r="N10">
            <v>0</v>
          </cell>
          <cell r="P10" t="str">
            <v>NO TARGET</v>
          </cell>
        </row>
        <row r="11">
          <cell r="C11">
            <v>1410</v>
          </cell>
          <cell r="D11">
            <v>1153</v>
          </cell>
          <cell r="E11">
            <v>257</v>
          </cell>
          <cell r="F11">
            <v>730</v>
          </cell>
          <cell r="J11">
            <v>7.8014184397163122E-2</v>
          </cell>
          <cell r="L11">
            <v>0.63743218806509938</v>
          </cell>
          <cell r="N11">
            <v>0</v>
          </cell>
          <cell r="P11">
            <v>0</v>
          </cell>
        </row>
        <row r="12">
          <cell r="C12">
            <v>2162</v>
          </cell>
          <cell r="D12">
            <v>985</v>
          </cell>
          <cell r="E12">
            <v>1177</v>
          </cell>
          <cell r="F12">
            <v>350</v>
          </cell>
          <cell r="J12">
            <v>0.66666666666666663</v>
          </cell>
          <cell r="L12">
            <v>1.9042553191489362</v>
          </cell>
          <cell r="N12">
            <v>0</v>
          </cell>
          <cell r="P12">
            <v>0</v>
          </cell>
        </row>
        <row r="15">
          <cell r="C15">
            <v>353</v>
          </cell>
          <cell r="D15">
            <v>-13.999999999999972</v>
          </cell>
          <cell r="E15">
            <v>367</v>
          </cell>
          <cell r="F15">
            <v>-119.99999999999997</v>
          </cell>
          <cell r="J15">
            <v>1.8169014084507042</v>
          </cell>
          <cell r="L15">
            <v>4.6064516129032258</v>
          </cell>
          <cell r="N15">
            <v>0</v>
          </cell>
          <cell r="P15">
            <v>0</v>
          </cell>
        </row>
        <row r="16">
          <cell r="C16">
            <v>24</v>
          </cell>
          <cell r="D16">
            <v>24</v>
          </cell>
          <cell r="E16">
            <v>0</v>
          </cell>
          <cell r="F16">
            <v>0</v>
          </cell>
          <cell r="J16" t="str">
            <v>NO TARGET</v>
          </cell>
          <cell r="L16" t="str">
            <v>NO TARGET</v>
          </cell>
          <cell r="N16" t="str">
            <v>NO TARGET</v>
          </cell>
          <cell r="P16">
            <v>0</v>
          </cell>
        </row>
        <row r="17">
          <cell r="C17">
            <v>709</v>
          </cell>
          <cell r="D17">
            <v>403</v>
          </cell>
          <cell r="E17">
            <v>306</v>
          </cell>
          <cell r="F17">
            <v>165</v>
          </cell>
          <cell r="J17">
            <v>2.564102564102564E-2</v>
          </cell>
          <cell r="L17">
            <v>1.9548387096774194</v>
          </cell>
          <cell r="N17">
            <v>0</v>
          </cell>
          <cell r="P17">
            <v>0</v>
          </cell>
        </row>
        <row r="18">
          <cell r="C18">
            <v>1086</v>
          </cell>
          <cell r="D18">
            <v>413</v>
          </cell>
          <cell r="E18">
            <v>673</v>
          </cell>
          <cell r="F18">
            <v>45</v>
          </cell>
          <cell r="J18">
            <v>0.7021276595744681</v>
          </cell>
          <cell r="L18">
            <v>2.6177419354838709</v>
          </cell>
          <cell r="N18">
            <v>0</v>
          </cell>
          <cell r="P18">
            <v>0</v>
          </cell>
        </row>
        <row r="21">
          <cell r="C21">
            <v>940</v>
          </cell>
          <cell r="D21">
            <v>406</v>
          </cell>
          <cell r="E21">
            <v>534</v>
          </cell>
          <cell r="F21">
            <v>100</v>
          </cell>
          <cell r="J21">
            <v>2.0975609756097562</v>
          </cell>
          <cell r="L21">
            <v>1.8269230769230769</v>
          </cell>
          <cell r="N21">
            <v>0</v>
          </cell>
          <cell r="P21">
            <v>0</v>
          </cell>
        </row>
        <row r="22">
          <cell r="C22">
            <v>118</v>
          </cell>
          <cell r="D22">
            <v>68</v>
          </cell>
          <cell r="E22">
            <v>50</v>
          </cell>
          <cell r="F22">
            <v>68</v>
          </cell>
          <cell r="J22" t="str">
            <v>NO TARGET</v>
          </cell>
          <cell r="L22" t="str">
            <v>NO TARGET</v>
          </cell>
          <cell r="N22">
            <v>0</v>
          </cell>
          <cell r="P22" t="str">
            <v>NO TARGET</v>
          </cell>
        </row>
        <row r="23">
          <cell r="C23">
            <v>47</v>
          </cell>
          <cell r="D23">
            <v>-13</v>
          </cell>
          <cell r="E23">
            <v>60</v>
          </cell>
          <cell r="F23">
            <v>-37</v>
          </cell>
          <cell r="J23" t="str">
            <v>NO TARGET</v>
          </cell>
          <cell r="L23" t="str">
            <v>NO TARGET</v>
          </cell>
          <cell r="N23">
            <v>0</v>
          </cell>
          <cell r="P23">
            <v>0</v>
          </cell>
        </row>
        <row r="24">
          <cell r="C24">
            <v>470</v>
          </cell>
          <cell r="D24">
            <v>168</v>
          </cell>
          <cell r="E24">
            <v>302</v>
          </cell>
          <cell r="F24">
            <v>49</v>
          </cell>
          <cell r="J24">
            <v>5.128205128205128E-2</v>
          </cell>
          <cell r="L24">
            <v>1.9220779220779221</v>
          </cell>
          <cell r="N24">
            <v>0</v>
          </cell>
          <cell r="P24">
            <v>0</v>
          </cell>
        </row>
        <row r="25">
          <cell r="C25">
            <v>1575</v>
          </cell>
          <cell r="D25">
            <v>629</v>
          </cell>
          <cell r="E25">
            <v>946</v>
          </cell>
          <cell r="F25">
            <v>180</v>
          </cell>
          <cell r="J25">
            <v>1.4448398576512456</v>
          </cell>
          <cell r="L25">
            <v>2.2562674094707522</v>
          </cell>
          <cell r="N25">
            <v>0</v>
          </cell>
          <cell r="P25">
            <v>0</v>
          </cell>
        </row>
        <row r="28">
          <cell r="C28">
            <v>470</v>
          </cell>
          <cell r="D28">
            <v>75.000000000000028</v>
          </cell>
          <cell r="E28">
            <v>395</v>
          </cell>
          <cell r="F28">
            <v>-65.999999999999972</v>
          </cell>
          <cell r="J28">
            <v>2.0744680851063828</v>
          </cell>
          <cell r="L28">
            <v>3.3149171270718232</v>
          </cell>
          <cell r="N28">
            <v>0</v>
          </cell>
          <cell r="P28">
            <v>0</v>
          </cell>
        </row>
        <row r="29">
          <cell r="C29">
            <v>59</v>
          </cell>
          <cell r="D29">
            <v>59</v>
          </cell>
          <cell r="E29">
            <v>0</v>
          </cell>
          <cell r="F29">
            <v>59</v>
          </cell>
          <cell r="J29" t="str">
            <v>NO TARGET</v>
          </cell>
          <cell r="L29" t="str">
            <v>NO TARGET</v>
          </cell>
          <cell r="N29">
            <v>0</v>
          </cell>
          <cell r="P29" t="str">
            <v>NO TARGET</v>
          </cell>
        </row>
        <row r="30">
          <cell r="C30">
            <v>24</v>
          </cell>
          <cell r="D30">
            <v>-6</v>
          </cell>
          <cell r="E30">
            <v>30</v>
          </cell>
          <cell r="F30">
            <v>-13</v>
          </cell>
          <cell r="J30">
            <v>0</v>
          </cell>
          <cell r="L30">
            <v>4.5</v>
          </cell>
          <cell r="N30">
            <v>0</v>
          </cell>
          <cell r="P30">
            <v>0</v>
          </cell>
        </row>
        <row r="31">
          <cell r="C31">
            <v>235</v>
          </cell>
          <cell r="D31">
            <v>-152.00000000000003</v>
          </cell>
          <cell r="E31">
            <v>387</v>
          </cell>
          <cell r="F31">
            <v>-223.00000000000003</v>
          </cell>
          <cell r="J31">
            <v>2.1276595744680851E-2</v>
          </cell>
          <cell r="L31">
            <v>6.1925133689839571</v>
          </cell>
          <cell r="N31">
            <v>0</v>
          </cell>
          <cell r="P31">
            <v>0</v>
          </cell>
        </row>
        <row r="32">
          <cell r="C32">
            <v>788</v>
          </cell>
          <cell r="D32">
            <v>-24</v>
          </cell>
          <cell r="E32">
            <v>812</v>
          </cell>
          <cell r="F32">
            <v>-243</v>
          </cell>
          <cell r="J32">
            <v>1.3424657534246576</v>
          </cell>
          <cell r="L32">
            <v>4.7628865979381443</v>
          </cell>
          <cell r="N32">
            <v>0</v>
          </cell>
          <cell r="P32">
            <v>0</v>
          </cell>
        </row>
        <row r="35">
          <cell r="C35">
            <v>308</v>
          </cell>
          <cell r="D35">
            <v>143</v>
          </cell>
          <cell r="E35">
            <v>165</v>
          </cell>
          <cell r="F35">
            <v>54</v>
          </cell>
          <cell r="J35">
            <v>0</v>
          </cell>
          <cell r="L35">
            <v>1.9038461538461537</v>
          </cell>
          <cell r="N35">
            <v>0</v>
          </cell>
          <cell r="P35">
            <v>0</v>
          </cell>
        </row>
        <row r="36">
          <cell r="C36">
            <v>459</v>
          </cell>
          <cell r="D36">
            <v>235</v>
          </cell>
          <cell r="E36">
            <v>224</v>
          </cell>
          <cell r="F36">
            <v>89</v>
          </cell>
          <cell r="J36">
            <v>0</v>
          </cell>
          <cell r="L36">
            <v>2</v>
          </cell>
          <cell r="N36">
            <v>0</v>
          </cell>
          <cell r="P36">
            <v>0</v>
          </cell>
        </row>
        <row r="37">
          <cell r="C37">
            <v>767</v>
          </cell>
          <cell r="D37">
            <v>378</v>
          </cell>
          <cell r="E37">
            <v>389</v>
          </cell>
          <cell r="F37">
            <v>143</v>
          </cell>
          <cell r="J37">
            <v>0</v>
          </cell>
          <cell r="L37">
            <v>1.9580536912751676</v>
          </cell>
          <cell r="N37">
            <v>0</v>
          </cell>
          <cell r="P37">
            <v>0</v>
          </cell>
        </row>
        <row r="40">
          <cell r="C40">
            <v>77</v>
          </cell>
          <cell r="D40">
            <v>58</v>
          </cell>
          <cell r="E40">
            <v>19</v>
          </cell>
          <cell r="F40">
            <v>33</v>
          </cell>
          <cell r="J40">
            <v>0</v>
          </cell>
          <cell r="L40">
            <v>1.0178571428571428</v>
          </cell>
          <cell r="N40">
            <v>0</v>
          </cell>
          <cell r="P40">
            <v>0</v>
          </cell>
        </row>
        <row r="41">
          <cell r="C41">
            <v>114</v>
          </cell>
          <cell r="D41">
            <v>105</v>
          </cell>
          <cell r="E41">
            <v>9</v>
          </cell>
          <cell r="F41">
            <v>13</v>
          </cell>
          <cell r="J41" t="str">
            <v>NO TARGET</v>
          </cell>
          <cell r="L41" t="str">
            <v>NO TARGET</v>
          </cell>
          <cell r="N41">
            <v>0</v>
          </cell>
          <cell r="P41">
            <v>0</v>
          </cell>
        </row>
        <row r="42">
          <cell r="C42">
            <v>191</v>
          </cell>
          <cell r="D42">
            <v>163</v>
          </cell>
          <cell r="E42">
            <v>28</v>
          </cell>
          <cell r="F42">
            <v>46</v>
          </cell>
          <cell r="J42">
            <v>0</v>
          </cell>
          <cell r="L42">
            <v>1.5</v>
          </cell>
          <cell r="N42">
            <v>0</v>
          </cell>
          <cell r="P42">
            <v>0</v>
          </cell>
        </row>
        <row r="44">
          <cell r="C44">
            <v>212</v>
          </cell>
          <cell r="D44">
            <v>144</v>
          </cell>
          <cell r="E44">
            <v>68</v>
          </cell>
          <cell r="F44">
            <v>144</v>
          </cell>
          <cell r="J44" t="str">
            <v>NO TARGET</v>
          </cell>
          <cell r="L44" t="str">
            <v>NO TARGET</v>
          </cell>
          <cell r="N44">
            <v>0</v>
          </cell>
          <cell r="P44" t="str">
            <v>NO TARGET</v>
          </cell>
        </row>
        <row r="45">
          <cell r="C45">
            <v>8</v>
          </cell>
          <cell r="D45">
            <v>1</v>
          </cell>
          <cell r="E45">
            <v>7</v>
          </cell>
          <cell r="F45">
            <v>-2</v>
          </cell>
          <cell r="J45">
            <v>1</v>
          </cell>
          <cell r="L45">
            <v>6</v>
          </cell>
          <cell r="N45">
            <v>0</v>
          </cell>
          <cell r="P45">
            <v>0</v>
          </cell>
        </row>
        <row r="46">
          <cell r="C46">
            <v>118</v>
          </cell>
          <cell r="D46">
            <v>118</v>
          </cell>
          <cell r="E46">
            <v>0</v>
          </cell>
          <cell r="F46">
            <v>118</v>
          </cell>
          <cell r="J46" t="str">
            <v>NO TARGET</v>
          </cell>
          <cell r="L46" t="str">
            <v>NO TARGET</v>
          </cell>
          <cell r="N46">
            <v>0</v>
          </cell>
          <cell r="P46" t="str">
            <v>NO TARGET</v>
          </cell>
        </row>
        <row r="47">
          <cell r="C47">
            <v>59</v>
          </cell>
          <cell r="D47">
            <v>59</v>
          </cell>
          <cell r="E47">
            <v>0</v>
          </cell>
          <cell r="F47">
            <v>0</v>
          </cell>
          <cell r="J47" t="str">
            <v>NO TARGET</v>
          </cell>
          <cell r="L47" t="str">
            <v>NO TARGET</v>
          </cell>
          <cell r="N47" t="str">
            <v>NO TARGET</v>
          </cell>
          <cell r="P47">
            <v>0</v>
          </cell>
        </row>
        <row r="48">
          <cell r="C48">
            <v>14</v>
          </cell>
          <cell r="D48">
            <v>-3</v>
          </cell>
          <cell r="E48">
            <v>17</v>
          </cell>
          <cell r="F48">
            <v>-17</v>
          </cell>
          <cell r="J48" t="str">
            <v>NO TARGET</v>
          </cell>
          <cell r="L48" t="str">
            <v>NO TARGET</v>
          </cell>
          <cell r="N48" t="str">
            <v>NO TARGET</v>
          </cell>
          <cell r="P48">
            <v>0</v>
          </cell>
        </row>
        <row r="49">
          <cell r="C49">
            <v>38</v>
          </cell>
          <cell r="D49">
            <v>24.999999999999996</v>
          </cell>
          <cell r="E49">
            <v>13</v>
          </cell>
          <cell r="F49">
            <v>-13.000000000000004</v>
          </cell>
          <cell r="J49" t="str">
            <v>NO TARGET</v>
          </cell>
          <cell r="L49" t="str">
            <v>NO TARGET</v>
          </cell>
          <cell r="N49" t="str">
            <v>NO TARGET</v>
          </cell>
          <cell r="P49">
            <v>0</v>
          </cell>
        </row>
        <row r="50">
          <cell r="C50">
            <v>449</v>
          </cell>
          <cell r="D50">
            <v>344</v>
          </cell>
          <cell r="E50">
            <v>105</v>
          </cell>
          <cell r="F50">
            <v>230</v>
          </cell>
          <cell r="J50">
            <v>23</v>
          </cell>
          <cell r="L50">
            <v>-12.947368421052632</v>
          </cell>
          <cell r="N50">
            <v>0</v>
          </cell>
          <cell r="P50">
            <v>0</v>
          </cell>
        </row>
        <row r="53">
          <cell r="C53">
            <v>2</v>
          </cell>
          <cell r="D53">
            <v>2</v>
          </cell>
          <cell r="E53">
            <v>0</v>
          </cell>
          <cell r="F53">
            <v>0</v>
          </cell>
          <cell r="J53" t="str">
            <v>NO TARGET</v>
          </cell>
          <cell r="L53" t="str">
            <v>NO TARGET</v>
          </cell>
          <cell r="N53" t="str">
            <v>NO TARGET</v>
          </cell>
          <cell r="P53">
            <v>0</v>
          </cell>
        </row>
        <row r="54">
          <cell r="C54">
            <v>2</v>
          </cell>
          <cell r="D54">
            <v>2</v>
          </cell>
          <cell r="E54">
            <v>0</v>
          </cell>
          <cell r="F54">
            <v>0</v>
          </cell>
          <cell r="J54" t="str">
            <v>NO TARGET</v>
          </cell>
          <cell r="L54" t="str">
            <v>NO TARGET</v>
          </cell>
          <cell r="N54" t="str">
            <v>NO TARGET</v>
          </cell>
          <cell r="P54">
            <v>0</v>
          </cell>
        </row>
        <row r="55">
          <cell r="C55">
            <v>2</v>
          </cell>
          <cell r="D55">
            <v>2</v>
          </cell>
          <cell r="E55">
            <v>0</v>
          </cell>
          <cell r="F55">
            <v>0</v>
          </cell>
          <cell r="J55" t="str">
            <v>NO TARGET</v>
          </cell>
          <cell r="L55" t="str">
            <v>NO TARGET</v>
          </cell>
          <cell r="N55" t="str">
            <v>NO TARGET</v>
          </cell>
          <cell r="P55">
            <v>0</v>
          </cell>
        </row>
        <row r="56">
          <cell r="C56">
            <v>2</v>
          </cell>
          <cell r="D56">
            <v>2</v>
          </cell>
          <cell r="E56">
            <v>0</v>
          </cell>
          <cell r="F56">
            <v>0</v>
          </cell>
          <cell r="J56" t="str">
            <v>NO TARGET</v>
          </cell>
          <cell r="L56" t="str">
            <v>NO TARGET</v>
          </cell>
          <cell r="N56" t="str">
            <v>NO TARGET</v>
          </cell>
          <cell r="P56">
            <v>0</v>
          </cell>
        </row>
        <row r="57">
          <cell r="C57">
            <v>8</v>
          </cell>
          <cell r="D57">
            <v>8</v>
          </cell>
          <cell r="E57">
            <v>0</v>
          </cell>
          <cell r="F57">
            <v>0</v>
          </cell>
          <cell r="J57" t="str">
            <v>NO TARGET</v>
          </cell>
          <cell r="L57" t="str">
            <v>NO TARGET</v>
          </cell>
          <cell r="N57" t="str">
            <v>NO TARGET</v>
          </cell>
          <cell r="P57">
            <v>0</v>
          </cell>
        </row>
        <row r="59">
          <cell r="C59">
            <v>470</v>
          </cell>
          <cell r="D59">
            <v>-105</v>
          </cell>
          <cell r="E59">
            <v>575</v>
          </cell>
          <cell r="F59">
            <v>-575</v>
          </cell>
          <cell r="J59" t="str">
            <v>NO TARGET</v>
          </cell>
          <cell r="L59" t="str">
            <v>NO TARGET</v>
          </cell>
          <cell r="N59">
            <v>0</v>
          </cell>
          <cell r="P59">
            <v>0</v>
          </cell>
        </row>
      </sheetData>
      <sheetData sheetId="2">
        <row r="62">
          <cell r="O62">
            <v>1202</v>
          </cell>
          <cell r="W62">
            <v>1039</v>
          </cell>
          <cell r="AA62">
            <v>1256.3333333333335</v>
          </cell>
          <cell r="AB62">
            <v>1202</v>
          </cell>
          <cell r="AK62">
            <v>3091</v>
          </cell>
          <cell r="AO62">
            <v>1614</v>
          </cell>
          <cell r="AP62">
            <v>2477</v>
          </cell>
          <cell r="AZ62">
            <v>3</v>
          </cell>
          <cell r="BD62">
            <v>2896</v>
          </cell>
          <cell r="BE62">
            <v>2145</v>
          </cell>
          <cell r="BP62">
            <v>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UGE CHART"/>
      <sheetName val="1.OVERVIEW CHART DASHBOARD"/>
      <sheetName val="2.Q-PROGRESS DASHBOARD"/>
      <sheetName val="3.M-PROGRESS DASHBOARD"/>
    </sheetNames>
    <sheetDataSet>
      <sheetData sheetId="0" refreshError="1"/>
      <sheetData sheetId="1">
        <row r="9">
          <cell r="C9">
            <v>525</v>
          </cell>
          <cell r="D9">
            <v>194</v>
          </cell>
          <cell r="E9">
            <v>331</v>
          </cell>
          <cell r="F9">
            <v>36</v>
          </cell>
          <cell r="J9">
            <v>0.8571428571428571</v>
          </cell>
          <cell r="L9">
            <v>0.79090909090909089</v>
          </cell>
          <cell r="N9">
            <v>0.88760806916426516</v>
          </cell>
          <cell r="P9">
            <v>0</v>
          </cell>
        </row>
        <row r="10">
          <cell r="C10">
            <v>35</v>
          </cell>
          <cell r="D10">
            <v>30</v>
          </cell>
          <cell r="E10">
            <v>5</v>
          </cell>
          <cell r="F10">
            <v>30</v>
          </cell>
          <cell r="J10" t="str">
            <v>NO TARGET</v>
          </cell>
          <cell r="L10" t="str">
            <v>NO TARGET</v>
          </cell>
          <cell r="N10">
            <v>0</v>
          </cell>
          <cell r="P10" t="str">
            <v>NO TARGET</v>
          </cell>
        </row>
        <row r="11">
          <cell r="C11">
            <v>1050</v>
          </cell>
          <cell r="D11">
            <v>761</v>
          </cell>
          <cell r="E11">
            <v>289</v>
          </cell>
          <cell r="F11">
            <v>446</v>
          </cell>
          <cell r="J11">
            <v>2.8571428571428571E-2</v>
          </cell>
          <cell r="L11">
            <v>0.96762589928057552</v>
          </cell>
          <cell r="N11">
            <v>4.3410852713178294E-2</v>
          </cell>
          <cell r="P11">
            <v>0</v>
          </cell>
        </row>
        <row r="12">
          <cell r="C12">
            <v>1610</v>
          </cell>
          <cell r="D12">
            <v>985</v>
          </cell>
          <cell r="E12">
            <v>625</v>
          </cell>
          <cell r="F12">
            <v>512</v>
          </cell>
          <cell r="J12">
            <v>0.30476190476190479</v>
          </cell>
          <cell r="L12">
            <v>0.93041237113402064</v>
          </cell>
          <cell r="N12">
            <v>0.31788079470198677</v>
          </cell>
          <cell r="P12">
            <v>0</v>
          </cell>
        </row>
        <row r="15">
          <cell r="C15">
            <v>263</v>
          </cell>
          <cell r="D15">
            <v>55</v>
          </cell>
          <cell r="E15">
            <v>208</v>
          </cell>
          <cell r="F15">
            <v>-24</v>
          </cell>
          <cell r="J15">
            <v>1</v>
          </cell>
          <cell r="L15">
            <v>1.0377358490566038</v>
          </cell>
          <cell r="N15">
            <v>1.2987012987012987</v>
          </cell>
          <cell r="P15">
            <v>0</v>
          </cell>
        </row>
        <row r="16">
          <cell r="C16">
            <v>18</v>
          </cell>
          <cell r="D16">
            <v>18</v>
          </cell>
          <cell r="E16">
            <v>0</v>
          </cell>
          <cell r="F16">
            <v>0</v>
          </cell>
          <cell r="J16" t="str">
            <v>NO TARGET</v>
          </cell>
          <cell r="L16" t="str">
            <v>NO TARGET</v>
          </cell>
          <cell r="N16" t="str">
            <v>NO TARGET</v>
          </cell>
          <cell r="P16">
            <v>0</v>
          </cell>
        </row>
        <row r="17">
          <cell r="C17">
            <v>525</v>
          </cell>
          <cell r="D17">
            <v>115</v>
          </cell>
          <cell r="E17">
            <v>410</v>
          </cell>
          <cell r="F17">
            <v>-61</v>
          </cell>
          <cell r="J17">
            <v>3.4482758620689655E-2</v>
          </cell>
          <cell r="L17">
            <v>3.5130434782608697</v>
          </cell>
          <cell r="N17">
            <v>5.128205128205128E-2</v>
          </cell>
          <cell r="P17">
            <v>0</v>
          </cell>
        </row>
        <row r="18">
          <cell r="C18">
            <v>806</v>
          </cell>
          <cell r="D18">
            <v>188</v>
          </cell>
          <cell r="E18">
            <v>618</v>
          </cell>
          <cell r="F18">
            <v>-85</v>
          </cell>
          <cell r="J18">
            <v>0.4</v>
          </cell>
          <cell r="L18">
            <v>2.7321428571428572</v>
          </cell>
          <cell r="N18">
            <v>0.76014760147601479</v>
          </cell>
          <cell r="P18">
            <v>0</v>
          </cell>
        </row>
        <row r="21">
          <cell r="C21">
            <v>700</v>
          </cell>
          <cell r="D21">
            <v>345</v>
          </cell>
          <cell r="E21">
            <v>355</v>
          </cell>
          <cell r="F21">
            <v>63</v>
          </cell>
          <cell r="J21">
            <v>2.5441176470588234</v>
          </cell>
          <cell r="L21">
            <v>1.7575757575757576</v>
          </cell>
          <cell r="N21">
            <v>0.52878464818763327</v>
          </cell>
          <cell r="P21">
            <v>0</v>
          </cell>
        </row>
        <row r="22">
          <cell r="C22">
            <v>88</v>
          </cell>
          <cell r="D22">
            <v>50</v>
          </cell>
          <cell r="E22">
            <v>38</v>
          </cell>
          <cell r="F22">
            <v>50</v>
          </cell>
          <cell r="J22" t="str">
            <v>NO TARGET</v>
          </cell>
          <cell r="L22" t="str">
            <v>NO TARGET</v>
          </cell>
          <cell r="N22">
            <v>0</v>
          </cell>
          <cell r="P22" t="str">
            <v>NO TARGET</v>
          </cell>
        </row>
        <row r="23">
          <cell r="C23">
            <v>35</v>
          </cell>
          <cell r="D23">
            <v>3.0000000000000036</v>
          </cell>
          <cell r="E23">
            <v>32</v>
          </cell>
          <cell r="F23">
            <v>-14.999999999999996</v>
          </cell>
          <cell r="J23" t="str">
            <v>NO TARGET</v>
          </cell>
          <cell r="L23" t="str">
            <v>NO TARGET</v>
          </cell>
          <cell r="N23">
            <v>0</v>
          </cell>
          <cell r="P23">
            <v>0</v>
          </cell>
        </row>
        <row r="24">
          <cell r="C24">
            <v>350</v>
          </cell>
          <cell r="D24">
            <v>125</v>
          </cell>
          <cell r="E24">
            <v>225</v>
          </cell>
          <cell r="F24">
            <v>38</v>
          </cell>
          <cell r="J24">
            <v>0</v>
          </cell>
          <cell r="L24">
            <v>1.0397727272727273</v>
          </cell>
          <cell r="N24">
            <v>1.7758620689655173</v>
          </cell>
          <cell r="P24">
            <v>0</v>
          </cell>
        </row>
        <row r="25">
          <cell r="C25">
            <v>1173</v>
          </cell>
          <cell r="D25">
            <v>523</v>
          </cell>
          <cell r="E25">
            <v>650</v>
          </cell>
          <cell r="F25">
            <v>136</v>
          </cell>
          <cell r="J25">
            <v>1.358974358974359</v>
          </cell>
          <cell r="L25">
            <v>1.5364077669902911</v>
          </cell>
          <cell r="N25">
            <v>0.62620689655172412</v>
          </cell>
          <cell r="P25">
            <v>0</v>
          </cell>
        </row>
        <row r="28">
          <cell r="C28">
            <v>350</v>
          </cell>
          <cell r="D28">
            <v>21</v>
          </cell>
          <cell r="E28">
            <v>329</v>
          </cell>
          <cell r="F28">
            <v>-84</v>
          </cell>
          <cell r="J28">
            <v>1.4428571428571428</v>
          </cell>
          <cell r="L28">
            <v>1.9273743016759777</v>
          </cell>
          <cell r="N28">
            <v>1.6865671641791045</v>
          </cell>
          <cell r="P28">
            <v>0</v>
          </cell>
        </row>
        <row r="29">
          <cell r="C29">
            <v>44</v>
          </cell>
          <cell r="D29">
            <v>44</v>
          </cell>
          <cell r="E29">
            <v>0</v>
          </cell>
          <cell r="F29">
            <v>44</v>
          </cell>
          <cell r="J29" t="str">
            <v>NO TARGET</v>
          </cell>
          <cell r="L29" t="str">
            <v>NO TARGET</v>
          </cell>
          <cell r="N29">
            <v>0</v>
          </cell>
          <cell r="P29" t="str">
            <v>NO TARGET</v>
          </cell>
        </row>
        <row r="30">
          <cell r="C30">
            <v>18</v>
          </cell>
          <cell r="D30">
            <v>5</v>
          </cell>
          <cell r="E30">
            <v>13</v>
          </cell>
          <cell r="F30">
            <v>0</v>
          </cell>
          <cell r="J30">
            <v>0</v>
          </cell>
          <cell r="L30">
            <v>0</v>
          </cell>
          <cell r="N30">
            <v>1.4444444444444444</v>
          </cell>
          <cell r="P30">
            <v>0</v>
          </cell>
        </row>
        <row r="31">
          <cell r="C31">
            <v>175</v>
          </cell>
          <cell r="D31">
            <v>47</v>
          </cell>
          <cell r="E31">
            <v>128</v>
          </cell>
          <cell r="F31">
            <v>-6</v>
          </cell>
          <cell r="J31">
            <v>0</v>
          </cell>
          <cell r="L31">
            <v>1.5214285714285716</v>
          </cell>
          <cell r="N31">
            <v>3.5625</v>
          </cell>
          <cell r="P31">
            <v>0</v>
          </cell>
        </row>
        <row r="32">
          <cell r="C32">
            <v>587</v>
          </cell>
          <cell r="D32">
            <v>117</v>
          </cell>
          <cell r="E32">
            <v>470</v>
          </cell>
          <cell r="F32">
            <v>-46</v>
          </cell>
          <cell r="J32">
            <v>0.92660550458715596</v>
          </cell>
          <cell r="L32">
            <v>1.6656716417910449</v>
          </cell>
          <cell r="N32">
            <v>1.3455882352941178</v>
          </cell>
          <cell r="P32">
            <v>0</v>
          </cell>
        </row>
        <row r="35">
          <cell r="C35">
            <v>229</v>
          </cell>
          <cell r="D35">
            <v>119</v>
          </cell>
          <cell r="E35">
            <v>110</v>
          </cell>
          <cell r="F35">
            <v>52</v>
          </cell>
          <cell r="J35">
            <v>0</v>
          </cell>
          <cell r="L35">
            <v>1.6176470588235294</v>
          </cell>
          <cell r="N35">
            <v>0</v>
          </cell>
          <cell r="P35">
            <v>0</v>
          </cell>
        </row>
        <row r="36">
          <cell r="C36">
            <v>342</v>
          </cell>
          <cell r="D36">
            <v>252</v>
          </cell>
          <cell r="E36">
            <v>90</v>
          </cell>
          <cell r="F36">
            <v>144</v>
          </cell>
          <cell r="J36">
            <v>0</v>
          </cell>
          <cell r="L36">
            <v>1.0714285714285714</v>
          </cell>
          <cell r="N36">
            <v>0</v>
          </cell>
          <cell r="P36">
            <v>0</v>
          </cell>
        </row>
        <row r="37">
          <cell r="C37">
            <v>719</v>
          </cell>
          <cell r="D37">
            <v>371</v>
          </cell>
          <cell r="E37">
            <v>200</v>
          </cell>
          <cell r="F37">
            <v>196</v>
          </cell>
          <cell r="J37">
            <v>0</v>
          </cell>
          <cell r="L37">
            <v>1.3157894736842106</v>
          </cell>
          <cell r="N37">
            <v>0</v>
          </cell>
          <cell r="P37">
            <v>0</v>
          </cell>
        </row>
        <row r="40">
          <cell r="C40">
            <v>57</v>
          </cell>
          <cell r="D40">
            <v>13</v>
          </cell>
          <cell r="E40">
            <v>44</v>
          </cell>
          <cell r="F40">
            <v>-6</v>
          </cell>
          <cell r="J40">
            <v>0</v>
          </cell>
          <cell r="L40">
            <v>3.3</v>
          </cell>
          <cell r="N40">
            <v>0</v>
          </cell>
          <cell r="P40">
            <v>0</v>
          </cell>
        </row>
        <row r="41">
          <cell r="C41">
            <v>85</v>
          </cell>
          <cell r="D41">
            <v>57</v>
          </cell>
          <cell r="E41">
            <v>28</v>
          </cell>
          <cell r="F41">
            <v>-12</v>
          </cell>
          <cell r="J41" t="str">
            <v>NO TARGET</v>
          </cell>
          <cell r="L41" t="str">
            <v>NO TARGET</v>
          </cell>
          <cell r="N41">
            <v>0</v>
          </cell>
          <cell r="P41">
            <v>0</v>
          </cell>
        </row>
        <row r="42">
          <cell r="C42">
            <v>518</v>
          </cell>
          <cell r="D42">
            <v>70</v>
          </cell>
          <cell r="E42">
            <v>72</v>
          </cell>
          <cell r="F42">
            <v>-18</v>
          </cell>
          <cell r="J42">
            <v>0</v>
          </cell>
          <cell r="L42">
            <v>5.3999999999999995</v>
          </cell>
          <cell r="N42">
            <v>0</v>
          </cell>
          <cell r="P42">
            <v>0</v>
          </cell>
        </row>
        <row r="44">
          <cell r="C44">
            <v>158</v>
          </cell>
          <cell r="D44">
            <v>145</v>
          </cell>
          <cell r="E44">
            <v>13</v>
          </cell>
          <cell r="F44">
            <v>145</v>
          </cell>
          <cell r="J44" t="str">
            <v>NO TARGET</v>
          </cell>
          <cell r="L44" t="str">
            <v>NO TARGET</v>
          </cell>
          <cell r="N44">
            <v>0</v>
          </cell>
          <cell r="P44" t="str">
            <v>NO TARGET</v>
          </cell>
        </row>
        <row r="45">
          <cell r="C45">
            <v>6</v>
          </cell>
          <cell r="D45">
            <v>5</v>
          </cell>
          <cell r="E45">
            <v>1</v>
          </cell>
          <cell r="F45">
            <v>3</v>
          </cell>
          <cell r="J45">
            <v>1</v>
          </cell>
          <cell r="L45">
            <v>0</v>
          </cell>
          <cell r="N45">
            <v>0</v>
          </cell>
          <cell r="P45">
            <v>0</v>
          </cell>
        </row>
        <row r="46">
          <cell r="C46">
            <v>88</v>
          </cell>
          <cell r="D46">
            <v>88</v>
          </cell>
          <cell r="E46">
            <v>0</v>
          </cell>
          <cell r="F46">
            <v>88</v>
          </cell>
          <cell r="J46" t="str">
            <v>NO TARGET</v>
          </cell>
          <cell r="L46" t="str">
            <v>NO TARGET</v>
          </cell>
          <cell r="N46">
            <v>0</v>
          </cell>
          <cell r="P46" t="str">
            <v>NO TARGET</v>
          </cell>
        </row>
        <row r="47">
          <cell r="C47">
            <v>44</v>
          </cell>
          <cell r="D47">
            <v>44</v>
          </cell>
          <cell r="E47">
            <v>0</v>
          </cell>
          <cell r="F47">
            <v>0</v>
          </cell>
          <cell r="J47" t="str">
            <v>NO TARGET</v>
          </cell>
          <cell r="L47" t="str">
            <v>NO TARGET</v>
          </cell>
          <cell r="N47" t="str">
            <v>NO TARGET</v>
          </cell>
          <cell r="P47">
            <v>0</v>
          </cell>
        </row>
        <row r="48">
          <cell r="C48">
            <v>11</v>
          </cell>
          <cell r="D48">
            <v>11</v>
          </cell>
          <cell r="E48">
            <v>0</v>
          </cell>
          <cell r="F48">
            <v>11</v>
          </cell>
          <cell r="J48" t="str">
            <v>NO TARGET</v>
          </cell>
          <cell r="L48" t="str">
            <v>NO TARGET</v>
          </cell>
          <cell r="N48">
            <v>0</v>
          </cell>
          <cell r="P48" t="str">
            <v>NO TARGET</v>
          </cell>
        </row>
        <row r="49">
          <cell r="C49">
            <v>28</v>
          </cell>
          <cell r="D49">
            <v>24</v>
          </cell>
          <cell r="E49">
            <v>4</v>
          </cell>
          <cell r="F49">
            <v>10</v>
          </cell>
          <cell r="J49" t="str">
            <v>NO TARGET</v>
          </cell>
          <cell r="L49" t="str">
            <v>NO TARGET</v>
          </cell>
          <cell r="N49">
            <v>0</v>
          </cell>
          <cell r="P49">
            <v>0</v>
          </cell>
        </row>
        <row r="50">
          <cell r="C50">
            <v>335</v>
          </cell>
          <cell r="D50">
            <v>317</v>
          </cell>
          <cell r="E50">
            <v>18</v>
          </cell>
          <cell r="F50">
            <v>257</v>
          </cell>
          <cell r="J50">
            <v>1</v>
          </cell>
          <cell r="L50">
            <v>17</v>
          </cell>
          <cell r="N50">
            <v>0</v>
          </cell>
          <cell r="P50">
            <v>0</v>
          </cell>
        </row>
        <row r="53">
          <cell r="C53">
            <v>2</v>
          </cell>
          <cell r="D53">
            <v>-1</v>
          </cell>
          <cell r="E53">
            <v>3</v>
          </cell>
          <cell r="F53">
            <v>-1</v>
          </cell>
          <cell r="J53" t="str">
            <v>NO TARGET</v>
          </cell>
          <cell r="L53" t="str">
            <v>NO TARGET</v>
          </cell>
          <cell r="N53">
            <v>1.5</v>
          </cell>
          <cell r="P53" t="str">
            <v>NO TARGET</v>
          </cell>
        </row>
        <row r="54">
          <cell r="C54">
            <v>2</v>
          </cell>
          <cell r="D54">
            <v>2</v>
          </cell>
          <cell r="E54">
            <v>0</v>
          </cell>
          <cell r="F54">
            <v>2</v>
          </cell>
          <cell r="J54" t="str">
            <v>NO TARGET</v>
          </cell>
          <cell r="L54" t="str">
            <v>NO TARGET</v>
          </cell>
          <cell r="N54">
            <v>0</v>
          </cell>
          <cell r="P54" t="str">
            <v>NO TARGET</v>
          </cell>
        </row>
        <row r="55">
          <cell r="C55">
            <v>2</v>
          </cell>
          <cell r="D55">
            <v>2</v>
          </cell>
          <cell r="E55">
            <v>0</v>
          </cell>
          <cell r="F55">
            <v>2</v>
          </cell>
          <cell r="J55" t="str">
            <v>NO TARGET</v>
          </cell>
          <cell r="L55" t="str">
            <v>NO TARGET</v>
          </cell>
          <cell r="N55">
            <v>0</v>
          </cell>
          <cell r="P55" t="str">
            <v>NO TARGET</v>
          </cell>
        </row>
        <row r="56">
          <cell r="C56">
            <v>2</v>
          </cell>
          <cell r="D56">
            <v>2</v>
          </cell>
          <cell r="E56">
            <v>0</v>
          </cell>
          <cell r="F56">
            <v>2</v>
          </cell>
          <cell r="J56" t="str">
            <v>NO TARGET</v>
          </cell>
          <cell r="L56" t="str">
            <v>NO TARGET</v>
          </cell>
          <cell r="N56">
            <v>0</v>
          </cell>
          <cell r="P56" t="str">
            <v>NO TARGET</v>
          </cell>
        </row>
        <row r="57">
          <cell r="C57">
            <v>8</v>
          </cell>
          <cell r="D57">
            <v>5</v>
          </cell>
          <cell r="E57">
            <v>3</v>
          </cell>
          <cell r="F57">
            <v>5</v>
          </cell>
          <cell r="J57" t="str">
            <v>NO TARGET</v>
          </cell>
          <cell r="L57" t="str">
            <v>NO TARGET</v>
          </cell>
          <cell r="N57">
            <v>0.375</v>
          </cell>
          <cell r="P57" t="str">
            <v>NO TARGET</v>
          </cell>
        </row>
        <row r="59">
          <cell r="C59">
            <v>350</v>
          </cell>
          <cell r="D59">
            <v>-433.33333333333337</v>
          </cell>
          <cell r="E59">
            <v>823</v>
          </cell>
          <cell r="F59">
            <v>-783.33333333333337</v>
          </cell>
          <cell r="J59" t="str">
            <v>NO TARGET</v>
          </cell>
          <cell r="L59" t="str">
            <v>NO TARGET</v>
          </cell>
          <cell r="N59">
            <v>0</v>
          </cell>
          <cell r="P59">
            <v>0</v>
          </cell>
        </row>
      </sheetData>
      <sheetData sheetId="2">
        <row r="62">
          <cell r="O62">
            <v>1369</v>
          </cell>
          <cell r="W62">
            <v>466</v>
          </cell>
          <cell r="AA62">
            <v>971.33333333333326</v>
          </cell>
          <cell r="AB62">
            <v>845</v>
          </cell>
          <cell r="AK62">
            <v>1506</v>
          </cell>
          <cell r="AO62">
            <v>1625.5</v>
          </cell>
          <cell r="AP62">
            <v>1923</v>
          </cell>
          <cell r="AZ62">
            <v>684</v>
          </cell>
          <cell r="BD62">
            <v>2576</v>
          </cell>
          <cell r="BE62">
            <v>1619</v>
          </cell>
          <cell r="BP62">
            <v>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OVERVIEW CHART DASHBOARD"/>
      <sheetName val="2.Q-PROGRESS DASHBOARD"/>
      <sheetName val="3.M-PROGRESS DASHBOARD"/>
      <sheetName val="3.A-DASHBOARD"/>
    </sheetNames>
    <sheetDataSet>
      <sheetData sheetId="0"/>
      <sheetData sheetId="1">
        <row r="7">
          <cell r="D7" t="str">
            <v>YTD VARIANCE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2.REGION%20DASHBOARD\3.GUATENG%20REGION\GREGION%20DASHBOARD.xlsm" TargetMode="External"/><Relationship Id="rId2" Type="http://schemas.openxmlformats.org/officeDocument/2006/relationships/hyperlink" Target="../2.REGION%20DASHBOARD/2.WESTERN%20CAPE%20REGION/CREGION%20DASHBOARD.xlsm" TargetMode="External"/><Relationship Id="rId1" Type="http://schemas.openxmlformats.org/officeDocument/2006/relationships/hyperlink" Target="../2.REGION%20DASHBOARD/1.KZN%20REGION/KREGION%20DASHBOARD.xls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../2.REGION%20DASHBOARD/3.GUATENG%20REGION/GREGION%20DASHBOARD.xlsm" TargetMode="External"/><Relationship Id="rId2" Type="http://schemas.openxmlformats.org/officeDocument/2006/relationships/hyperlink" Target="../2.REGION%20DASHBOARD/1.KZN%20REGION/KREGION%20DASHBOARD.xlsm" TargetMode="External"/><Relationship Id="rId1" Type="http://schemas.openxmlformats.org/officeDocument/2006/relationships/hyperlink" Target="../2.REGION%20DASHBOARD/2.WESTERN%20CAPE%20REGION/CREGION%20DASHBOARD.xls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9"/>
  <sheetViews>
    <sheetView showGridLines="0" showRowColHeaders="0" tabSelected="1" zoomScaleNormal="100" workbookViewId="0">
      <selection activeCell="S34" sqref="S34"/>
    </sheetView>
  </sheetViews>
  <sheetFormatPr defaultRowHeight="12.75" x14ac:dyDescent="0.2"/>
  <cols>
    <col min="1" max="10" width="9.140625" style="52"/>
    <col min="11" max="11" width="9.140625" style="52" customWidth="1"/>
    <col min="12" max="12" width="0.85546875" style="52" customWidth="1"/>
    <col min="13" max="15" width="9.140625" style="52" customWidth="1"/>
    <col min="16" max="16" width="0.85546875" style="52" customWidth="1"/>
    <col min="17" max="19" width="9.140625" style="52"/>
    <col min="20" max="20" width="0.85546875" style="52" customWidth="1"/>
    <col min="21" max="23" width="9.140625" style="52"/>
    <col min="24" max="53" width="9.140625" style="51"/>
    <col min="54" max="269" width="9.140625" style="52"/>
    <col min="270" max="273" width="9.140625" style="52" customWidth="1"/>
    <col min="274" max="525" width="9.140625" style="52"/>
    <col min="526" max="529" width="9.140625" style="52" customWidth="1"/>
    <col min="530" max="781" width="9.140625" style="52"/>
    <col min="782" max="785" width="9.140625" style="52" customWidth="1"/>
    <col min="786" max="1037" width="9.140625" style="52"/>
    <col min="1038" max="1041" width="9.140625" style="52" customWidth="1"/>
    <col min="1042" max="1293" width="9.140625" style="52"/>
    <col min="1294" max="1297" width="9.140625" style="52" customWidth="1"/>
    <col min="1298" max="1549" width="9.140625" style="52"/>
    <col min="1550" max="1553" width="9.140625" style="52" customWidth="1"/>
    <col min="1554" max="1805" width="9.140625" style="52"/>
    <col min="1806" max="1809" width="9.140625" style="52" customWidth="1"/>
    <col min="1810" max="2061" width="9.140625" style="52"/>
    <col min="2062" max="2065" width="9.140625" style="52" customWidth="1"/>
    <col min="2066" max="2317" width="9.140625" style="52"/>
    <col min="2318" max="2321" width="9.140625" style="52" customWidth="1"/>
    <col min="2322" max="2573" width="9.140625" style="52"/>
    <col min="2574" max="2577" width="9.140625" style="52" customWidth="1"/>
    <col min="2578" max="2829" width="9.140625" style="52"/>
    <col min="2830" max="2833" width="9.140625" style="52" customWidth="1"/>
    <col min="2834" max="3085" width="9.140625" style="52"/>
    <col min="3086" max="3089" width="9.140625" style="52" customWidth="1"/>
    <col min="3090" max="3341" width="9.140625" style="52"/>
    <col min="3342" max="3345" width="9.140625" style="52" customWidth="1"/>
    <col min="3346" max="3597" width="9.140625" style="52"/>
    <col min="3598" max="3601" width="9.140625" style="52" customWidth="1"/>
    <col min="3602" max="3853" width="9.140625" style="52"/>
    <col min="3854" max="3857" width="9.140625" style="52" customWidth="1"/>
    <col min="3858" max="4109" width="9.140625" style="52"/>
    <col min="4110" max="4113" width="9.140625" style="52" customWidth="1"/>
    <col min="4114" max="4365" width="9.140625" style="52"/>
    <col min="4366" max="4369" width="9.140625" style="52" customWidth="1"/>
    <col min="4370" max="4621" width="9.140625" style="52"/>
    <col min="4622" max="4625" width="9.140625" style="52" customWidth="1"/>
    <col min="4626" max="4877" width="9.140625" style="52"/>
    <col min="4878" max="4881" width="9.140625" style="52" customWidth="1"/>
    <col min="4882" max="5133" width="9.140625" style="52"/>
    <col min="5134" max="5137" width="9.140625" style="52" customWidth="1"/>
    <col min="5138" max="5389" width="9.140625" style="52"/>
    <col min="5390" max="5393" width="9.140625" style="52" customWidth="1"/>
    <col min="5394" max="5645" width="9.140625" style="52"/>
    <col min="5646" max="5649" width="9.140625" style="52" customWidth="1"/>
    <col min="5650" max="5901" width="9.140625" style="52"/>
    <col min="5902" max="5905" width="9.140625" style="52" customWidth="1"/>
    <col min="5906" max="6157" width="9.140625" style="52"/>
    <col min="6158" max="6161" width="9.140625" style="52" customWidth="1"/>
    <col min="6162" max="6413" width="9.140625" style="52"/>
    <col min="6414" max="6417" width="9.140625" style="52" customWidth="1"/>
    <col min="6418" max="6669" width="9.140625" style="52"/>
    <col min="6670" max="6673" width="9.140625" style="52" customWidth="1"/>
    <col min="6674" max="6925" width="9.140625" style="52"/>
    <col min="6926" max="6929" width="9.140625" style="52" customWidth="1"/>
    <col min="6930" max="7181" width="9.140625" style="52"/>
    <col min="7182" max="7185" width="9.140625" style="52" customWidth="1"/>
    <col min="7186" max="7437" width="9.140625" style="52"/>
    <col min="7438" max="7441" width="9.140625" style="52" customWidth="1"/>
    <col min="7442" max="7693" width="9.140625" style="52"/>
    <col min="7694" max="7697" width="9.140625" style="52" customWidth="1"/>
    <col min="7698" max="7949" width="9.140625" style="52"/>
    <col min="7950" max="7953" width="9.140625" style="52" customWidth="1"/>
    <col min="7954" max="8205" width="9.140625" style="52"/>
    <col min="8206" max="8209" width="9.140625" style="52" customWidth="1"/>
    <col min="8210" max="8461" width="9.140625" style="52"/>
    <col min="8462" max="8465" width="9.140625" style="52" customWidth="1"/>
    <col min="8466" max="8717" width="9.140625" style="52"/>
    <col min="8718" max="8721" width="9.140625" style="52" customWidth="1"/>
    <col min="8722" max="8973" width="9.140625" style="52"/>
    <col min="8974" max="8977" width="9.140625" style="52" customWidth="1"/>
    <col min="8978" max="9229" width="9.140625" style="52"/>
    <col min="9230" max="9233" width="9.140625" style="52" customWidth="1"/>
    <col min="9234" max="9485" width="9.140625" style="52"/>
    <col min="9486" max="9489" width="9.140625" style="52" customWidth="1"/>
    <col min="9490" max="9741" width="9.140625" style="52"/>
    <col min="9742" max="9745" width="9.140625" style="52" customWidth="1"/>
    <col min="9746" max="9997" width="9.140625" style="52"/>
    <col min="9998" max="10001" width="9.140625" style="52" customWidth="1"/>
    <col min="10002" max="10253" width="9.140625" style="52"/>
    <col min="10254" max="10257" width="9.140625" style="52" customWidth="1"/>
    <col min="10258" max="10509" width="9.140625" style="52"/>
    <col min="10510" max="10513" width="9.140625" style="52" customWidth="1"/>
    <col min="10514" max="10765" width="9.140625" style="52"/>
    <col min="10766" max="10769" width="9.140625" style="52" customWidth="1"/>
    <col min="10770" max="11021" width="9.140625" style="52"/>
    <col min="11022" max="11025" width="9.140625" style="52" customWidth="1"/>
    <col min="11026" max="11277" width="9.140625" style="52"/>
    <col min="11278" max="11281" width="9.140625" style="52" customWidth="1"/>
    <col min="11282" max="11533" width="9.140625" style="52"/>
    <col min="11534" max="11537" width="9.140625" style="52" customWidth="1"/>
    <col min="11538" max="11789" width="9.140625" style="52"/>
    <col min="11790" max="11793" width="9.140625" style="52" customWidth="1"/>
    <col min="11794" max="12045" width="9.140625" style="52"/>
    <col min="12046" max="12049" width="9.140625" style="52" customWidth="1"/>
    <col min="12050" max="12301" width="9.140625" style="52"/>
    <col min="12302" max="12305" width="9.140625" style="52" customWidth="1"/>
    <col min="12306" max="12557" width="9.140625" style="52"/>
    <col min="12558" max="12561" width="9.140625" style="52" customWidth="1"/>
    <col min="12562" max="12813" width="9.140625" style="52"/>
    <col min="12814" max="12817" width="9.140625" style="52" customWidth="1"/>
    <col min="12818" max="13069" width="9.140625" style="52"/>
    <col min="13070" max="13073" width="9.140625" style="52" customWidth="1"/>
    <col min="13074" max="13325" width="9.140625" style="52"/>
    <col min="13326" max="13329" width="9.140625" style="52" customWidth="1"/>
    <col min="13330" max="13581" width="9.140625" style="52"/>
    <col min="13582" max="13585" width="9.140625" style="52" customWidth="1"/>
    <col min="13586" max="13837" width="9.140625" style="52"/>
    <col min="13838" max="13841" width="9.140625" style="52" customWidth="1"/>
    <col min="13842" max="14093" width="9.140625" style="52"/>
    <col min="14094" max="14097" width="9.140625" style="52" customWidth="1"/>
    <col min="14098" max="14349" width="9.140625" style="52"/>
    <col min="14350" max="14353" width="9.140625" style="52" customWidth="1"/>
    <col min="14354" max="14605" width="9.140625" style="52"/>
    <col min="14606" max="14609" width="9.140625" style="52" customWidth="1"/>
    <col min="14610" max="14861" width="9.140625" style="52"/>
    <col min="14862" max="14865" width="9.140625" style="52" customWidth="1"/>
    <col min="14866" max="15117" width="9.140625" style="52"/>
    <col min="15118" max="15121" width="9.140625" style="52" customWidth="1"/>
    <col min="15122" max="15373" width="9.140625" style="52"/>
    <col min="15374" max="15377" width="9.140625" style="52" customWidth="1"/>
    <col min="15378" max="15629" width="9.140625" style="52"/>
    <col min="15630" max="15633" width="9.140625" style="52" customWidth="1"/>
    <col min="15634" max="15885" width="9.140625" style="52"/>
    <col min="15886" max="15889" width="9.140625" style="52" customWidth="1"/>
    <col min="15890" max="16141" width="9.140625" style="52"/>
    <col min="16142" max="16145" width="9.140625" style="52" customWidth="1"/>
    <col min="16146" max="16384" width="9.140625" style="52"/>
  </cols>
  <sheetData>
    <row r="1" spans="1:53" ht="12.75" customHeight="1" x14ac:dyDescent="0.2">
      <c r="A1" s="208" t="s">
        <v>112</v>
      </c>
      <c r="B1" s="209"/>
      <c r="C1" s="209"/>
      <c r="D1" s="209"/>
      <c r="E1" s="50"/>
      <c r="F1" s="50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3"/>
    </row>
    <row r="2" spans="1:53" ht="18.75" customHeight="1" x14ac:dyDescent="0.2">
      <c r="A2" s="210"/>
      <c r="B2" s="211"/>
      <c r="C2" s="211"/>
      <c r="D2" s="211"/>
      <c r="E2" s="53"/>
      <c r="F2" s="5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5"/>
    </row>
    <row r="3" spans="1:53" ht="0.75" customHeigh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1:53" x14ac:dyDescent="0.2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1:53" s="61" customFormat="1" ht="12.75" customHeight="1" x14ac:dyDescent="0.25">
      <c r="A5" s="219" t="s">
        <v>121</v>
      </c>
      <c r="B5" s="220"/>
      <c r="C5" s="220"/>
      <c r="D5" s="220"/>
      <c r="E5" s="220"/>
      <c r="F5" s="220"/>
      <c r="G5" s="220"/>
      <c r="H5" s="220"/>
      <c r="I5" s="218" t="s">
        <v>125</v>
      </c>
      <c r="J5" s="218"/>
      <c r="K5" s="218"/>
      <c r="L5" s="157"/>
      <c r="M5" s="221" t="s">
        <v>126</v>
      </c>
      <c r="N5" s="221"/>
      <c r="O5" s="221"/>
      <c r="P5" s="157"/>
      <c r="Q5" s="222" t="s">
        <v>127</v>
      </c>
      <c r="R5" s="222"/>
      <c r="S5" s="222"/>
      <c r="T5" s="157"/>
      <c r="U5" s="218" t="s">
        <v>128</v>
      </c>
      <c r="V5" s="218"/>
      <c r="W5" s="218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</row>
    <row r="6" spans="1:53" x14ac:dyDescent="0.2">
      <c r="A6" s="180"/>
      <c r="B6" s="173"/>
      <c r="C6" s="173"/>
      <c r="D6" s="173"/>
      <c r="E6" s="173"/>
      <c r="F6" s="173"/>
      <c r="G6" s="173"/>
      <c r="H6" s="174"/>
      <c r="I6" s="58"/>
      <c r="J6" s="58"/>
      <c r="K6" s="58"/>
      <c r="L6" s="157"/>
      <c r="M6" s="58"/>
      <c r="N6" s="58"/>
      <c r="O6" s="58"/>
      <c r="P6" s="157"/>
      <c r="Q6" s="57"/>
      <c r="R6" s="58"/>
      <c r="S6" s="58"/>
      <c r="T6" s="157"/>
      <c r="U6" s="57"/>
      <c r="V6" s="58"/>
      <c r="W6" s="58"/>
      <c r="X6" s="57"/>
      <c r="Y6" s="58"/>
    </row>
    <row r="7" spans="1:53" x14ac:dyDescent="0.2">
      <c r="A7" s="179"/>
      <c r="B7" s="175"/>
      <c r="C7" s="175"/>
      <c r="D7" s="175"/>
      <c r="E7" s="175"/>
      <c r="F7" s="175"/>
      <c r="G7" s="175"/>
      <c r="H7" s="176"/>
      <c r="I7" s="217" t="s">
        <v>122</v>
      </c>
      <c r="J7" s="217"/>
      <c r="K7" s="160">
        <f>'2.REGIONS DASHBOARD'!C62</f>
        <v>15485</v>
      </c>
      <c r="L7" s="157"/>
      <c r="M7" s="217" t="s">
        <v>122</v>
      </c>
      <c r="N7" s="217"/>
      <c r="O7" s="160">
        <f>'2.REGIONS DASHBOARD'!K62</f>
        <v>7026</v>
      </c>
      <c r="P7" s="157"/>
      <c r="Q7" s="217" t="s">
        <v>122</v>
      </c>
      <c r="R7" s="217"/>
      <c r="S7" s="162">
        <f>'2.REGIONS DASHBOARD'!AA62</f>
        <v>5756</v>
      </c>
      <c r="T7" s="157"/>
      <c r="U7" s="217" t="s">
        <v>122</v>
      </c>
      <c r="V7" s="217"/>
      <c r="W7" s="163">
        <f>'2.REGIONS DASHBOARD'!AQ62</f>
        <v>2703</v>
      </c>
      <c r="X7" s="232"/>
      <c r="Y7" s="232"/>
    </row>
    <row r="8" spans="1:53" x14ac:dyDescent="0.2">
      <c r="A8" s="179"/>
      <c r="B8" s="175"/>
      <c r="C8" s="175"/>
      <c r="D8" s="175"/>
      <c r="E8" s="175"/>
      <c r="F8" s="175"/>
      <c r="G8" s="175"/>
      <c r="H8" s="176"/>
      <c r="I8" s="161"/>
      <c r="J8" s="161"/>
      <c r="K8" s="164"/>
      <c r="L8" s="157"/>
      <c r="M8" s="161"/>
      <c r="N8" s="161"/>
      <c r="O8" s="164"/>
      <c r="P8" s="157"/>
      <c r="Q8" s="161"/>
      <c r="R8" s="161"/>
      <c r="S8" s="164"/>
      <c r="T8" s="157"/>
      <c r="U8" s="161"/>
      <c r="V8" s="161"/>
      <c r="W8" s="165">
        <f>'[2]2.Q-PROGRESS DASHBOARD'!$D$62</f>
        <v>2176</v>
      </c>
      <c r="X8" s="58"/>
      <c r="Y8" s="58"/>
    </row>
    <row r="9" spans="1:53" x14ac:dyDescent="0.2">
      <c r="A9" s="179"/>
      <c r="B9" s="175"/>
      <c r="C9" s="175"/>
      <c r="D9" s="175"/>
      <c r="E9" s="175"/>
      <c r="F9" s="175"/>
      <c r="G9" s="175"/>
      <c r="H9" s="176"/>
      <c r="I9" s="217" t="s">
        <v>123</v>
      </c>
      <c r="J9" s="217"/>
      <c r="K9" s="160">
        <f>'2.REGIONS DASHBOARD'!D62</f>
        <v>7648</v>
      </c>
      <c r="L9" s="157"/>
      <c r="M9" s="217" t="s">
        <v>123</v>
      </c>
      <c r="N9" s="217"/>
      <c r="O9" s="160">
        <f>'2.REGIONS DASHBOARD'!L62</f>
        <v>2896</v>
      </c>
      <c r="P9" s="157"/>
      <c r="Q9" s="217" t="s">
        <v>123</v>
      </c>
      <c r="R9" s="217"/>
      <c r="S9" s="162">
        <f>'2.REGIONS DASHBOARD'!AB62</f>
        <v>2576</v>
      </c>
      <c r="T9" s="157"/>
      <c r="U9" s="217" t="s">
        <v>123</v>
      </c>
      <c r="V9" s="217"/>
      <c r="W9" s="163">
        <f>'2.REGIONS DASHBOARD'!AR62</f>
        <v>2176</v>
      </c>
      <c r="X9" s="58"/>
      <c r="Y9" s="58"/>
    </row>
    <row r="10" spans="1:53" x14ac:dyDescent="0.2">
      <c r="A10" s="179"/>
      <c r="B10" s="175"/>
      <c r="C10" s="175"/>
      <c r="D10" s="175"/>
      <c r="E10" s="175"/>
      <c r="F10" s="175"/>
      <c r="G10" s="175"/>
      <c r="H10" s="176"/>
      <c r="I10" s="161"/>
      <c r="J10" s="161"/>
      <c r="K10" s="164"/>
      <c r="L10" s="157"/>
      <c r="M10" s="161"/>
      <c r="N10" s="161"/>
      <c r="O10" s="164"/>
      <c r="P10" s="157"/>
      <c r="Q10" s="161"/>
      <c r="R10" s="161"/>
      <c r="S10" s="164"/>
      <c r="T10" s="157"/>
      <c r="U10" s="161"/>
      <c r="V10" s="161"/>
      <c r="W10" s="166"/>
      <c r="X10" s="58"/>
      <c r="Y10" s="58"/>
    </row>
    <row r="11" spans="1:53" x14ac:dyDescent="0.2">
      <c r="A11" s="179"/>
      <c r="B11" s="175"/>
      <c r="C11" s="175"/>
      <c r="D11" s="175"/>
      <c r="E11" s="175"/>
      <c r="F11" s="175"/>
      <c r="G11" s="175"/>
      <c r="H11" s="176"/>
      <c r="I11" s="217" t="s">
        <v>115</v>
      </c>
      <c r="J11" s="217"/>
      <c r="K11" s="160">
        <f>'2.REGIONS DASHBOARD'!E62</f>
        <v>7313</v>
      </c>
      <c r="L11" s="157"/>
      <c r="M11" s="217" t="s">
        <v>115</v>
      </c>
      <c r="N11" s="217"/>
      <c r="O11" s="162">
        <f>'2.REGIONS DASHBOARD'!M62</f>
        <v>4130</v>
      </c>
      <c r="P11" s="157"/>
      <c r="Q11" s="217" t="s">
        <v>115</v>
      </c>
      <c r="R11" s="217"/>
      <c r="S11" s="162">
        <f>'2.REGIONS DASHBOARD'!AC62</f>
        <v>2656</v>
      </c>
      <c r="T11" s="157"/>
      <c r="U11" s="217" t="s">
        <v>115</v>
      </c>
      <c r="V11" s="217"/>
      <c r="W11" s="163">
        <f>'2.REGIONS DASHBOARD'!AS62</f>
        <v>527</v>
      </c>
      <c r="X11" s="58"/>
      <c r="Y11" s="58"/>
    </row>
    <row r="12" spans="1:53" x14ac:dyDescent="0.2">
      <c r="A12" s="179"/>
      <c r="B12" s="175"/>
      <c r="C12" s="175"/>
      <c r="D12" s="175"/>
      <c r="E12" s="175"/>
      <c r="F12" s="175"/>
      <c r="G12" s="175"/>
      <c r="H12" s="176"/>
      <c r="I12" s="161"/>
      <c r="J12" s="161"/>
      <c r="K12" s="164"/>
      <c r="L12" s="157"/>
      <c r="M12" s="161"/>
      <c r="N12" s="161"/>
      <c r="O12" s="164"/>
      <c r="P12" s="157"/>
      <c r="Q12" s="161"/>
      <c r="R12" s="161"/>
      <c r="S12" s="164"/>
      <c r="T12" s="157"/>
      <c r="U12" s="161"/>
      <c r="V12" s="161"/>
      <c r="W12" s="166"/>
      <c r="X12" s="58"/>
      <c r="Y12" s="58"/>
    </row>
    <row r="13" spans="1:53" s="66" customFormat="1" x14ac:dyDescent="0.2">
      <c r="A13" s="179"/>
      <c r="B13" s="175"/>
      <c r="C13" s="175"/>
      <c r="D13" s="175"/>
      <c r="E13" s="175"/>
      <c r="F13" s="175"/>
      <c r="G13" s="175"/>
      <c r="H13" s="176"/>
      <c r="I13" s="217" t="s">
        <v>120</v>
      </c>
      <c r="J13" s="217"/>
      <c r="K13" s="160">
        <f>'2.REGIONS DASHBOARD'!F62</f>
        <v>3075</v>
      </c>
      <c r="L13" s="157"/>
      <c r="M13" s="217" t="s">
        <v>120</v>
      </c>
      <c r="N13" s="217"/>
      <c r="O13" s="162">
        <f>'2.REGIONS DASHBOARD'!N62</f>
        <v>751</v>
      </c>
      <c r="P13" s="157"/>
      <c r="Q13" s="217" t="s">
        <v>120</v>
      </c>
      <c r="R13" s="217"/>
      <c r="S13" s="162">
        <f>'2.REGIONS DASHBOARD'!AD62</f>
        <v>957</v>
      </c>
      <c r="T13" s="157"/>
      <c r="U13" s="217" t="s">
        <v>120</v>
      </c>
      <c r="V13" s="217"/>
      <c r="W13" s="163">
        <f>'2.REGIONS DASHBOARD'!AT62</f>
        <v>1367</v>
      </c>
      <c r="X13" s="58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</row>
    <row r="14" spans="1:53" s="66" customFormat="1" x14ac:dyDescent="0.2">
      <c r="A14" s="179"/>
      <c r="B14" s="175"/>
      <c r="C14" s="175"/>
      <c r="D14" s="175"/>
      <c r="E14" s="175"/>
      <c r="F14" s="175"/>
      <c r="G14" s="175"/>
      <c r="H14" s="176"/>
      <c r="I14" s="167"/>
      <c r="J14" s="167"/>
      <c r="K14" s="168"/>
      <c r="L14" s="157"/>
      <c r="M14" s="167"/>
      <c r="N14" s="167"/>
      <c r="O14" s="168"/>
      <c r="P14" s="157"/>
      <c r="Q14" s="167"/>
      <c r="R14" s="167"/>
      <c r="S14" s="168"/>
      <c r="T14" s="157"/>
      <c r="U14" s="167"/>
      <c r="V14" s="167"/>
      <c r="W14" s="169"/>
      <c r="X14" s="68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</row>
    <row r="15" spans="1:53" s="65" customFormat="1" ht="15" customHeight="1" x14ac:dyDescent="0.2">
      <c r="A15" s="181"/>
      <c r="B15" s="177"/>
      <c r="C15" s="177"/>
      <c r="D15" s="177"/>
      <c r="E15" s="177"/>
      <c r="F15" s="177"/>
      <c r="G15" s="177"/>
      <c r="H15" s="178"/>
      <c r="I15" s="217" t="s">
        <v>124</v>
      </c>
      <c r="J15" s="217"/>
      <c r="K15" s="170">
        <f>'2.REGIONS DASHBOARD'!I62</f>
        <v>0.70398536773199849</v>
      </c>
      <c r="L15" s="157"/>
      <c r="M15" s="217" t="s">
        <v>124</v>
      </c>
      <c r="N15" s="217"/>
      <c r="O15" s="170">
        <f>'2.REGIONS DASHBOARD'!Q62</f>
        <v>0.84613808645769306</v>
      </c>
      <c r="P15" s="157"/>
      <c r="Q15" s="217" t="s">
        <v>124</v>
      </c>
      <c r="R15" s="217"/>
      <c r="S15" s="170">
        <f>'2.REGIONS DASHBOARD'!AG62</f>
        <v>0.73512316634375863</v>
      </c>
      <c r="T15" s="157"/>
      <c r="U15" s="217" t="s">
        <v>124</v>
      </c>
      <c r="V15" s="217"/>
      <c r="W15" s="171">
        <f>'2.REGIONS DASHBOARD'!AW62</f>
        <v>0.27824709609292503</v>
      </c>
      <c r="X15" s="68"/>
    </row>
    <row r="16" spans="1:53" s="65" customFormat="1" x14ac:dyDescent="0.2">
      <c r="A16" s="175"/>
      <c r="B16" s="175"/>
      <c r="C16" s="175"/>
      <c r="D16" s="175"/>
      <c r="E16" s="175"/>
      <c r="F16" s="175"/>
      <c r="G16" s="175"/>
      <c r="H16" s="175"/>
      <c r="I16" s="68"/>
      <c r="J16" s="68"/>
      <c r="K16" s="68"/>
      <c r="L16" s="157"/>
      <c r="M16" s="68"/>
      <c r="N16" s="68"/>
      <c r="O16" s="68"/>
      <c r="P16" s="157"/>
      <c r="Q16" s="68"/>
      <c r="R16" s="68"/>
      <c r="S16" s="68"/>
      <c r="T16" s="157"/>
      <c r="U16" s="68"/>
      <c r="V16" s="68"/>
      <c r="W16" s="68"/>
      <c r="X16" s="68"/>
    </row>
    <row r="17" spans="1:53" s="65" customFormat="1" x14ac:dyDescent="0.2">
      <c r="A17" s="175"/>
      <c r="B17" s="175"/>
      <c r="C17" s="175"/>
      <c r="D17" s="175"/>
      <c r="E17" s="175"/>
      <c r="F17" s="175"/>
      <c r="G17" s="175"/>
      <c r="H17" s="175"/>
      <c r="I17" s="159"/>
      <c r="J17" s="159"/>
      <c r="K17" s="172"/>
      <c r="L17" s="172"/>
      <c r="M17" s="172"/>
      <c r="N17" s="172"/>
      <c r="O17" s="159"/>
      <c r="P17" s="157"/>
      <c r="Q17" s="159"/>
      <c r="R17" s="159"/>
      <c r="S17" s="159"/>
      <c r="T17" s="158"/>
      <c r="U17" s="159"/>
      <c r="V17" s="159"/>
      <c r="W17" s="159"/>
      <c r="X17" s="68"/>
    </row>
    <row r="18" spans="1:53" s="65" customFormat="1" x14ac:dyDescent="0.2">
      <c r="A18" s="207" t="s">
        <v>40</v>
      </c>
      <c r="B18" s="207"/>
      <c r="C18" s="207"/>
      <c r="D18" s="175"/>
      <c r="E18" s="175"/>
      <c r="F18" s="175"/>
      <c r="G18" s="175"/>
      <c r="H18" s="207" t="s">
        <v>41</v>
      </c>
      <c r="I18" s="207"/>
      <c r="J18" s="207"/>
      <c r="K18" s="182"/>
      <c r="L18" s="182"/>
      <c r="M18" s="159"/>
      <c r="N18" s="159"/>
      <c r="O18" s="159"/>
      <c r="P18" s="157"/>
      <c r="Q18" s="207" t="s">
        <v>42</v>
      </c>
      <c r="R18" s="207"/>
      <c r="S18" s="207"/>
      <c r="T18" s="159"/>
      <c r="U18" s="159"/>
      <c r="V18" s="159"/>
      <c r="W18" s="159"/>
      <c r="X18" s="68"/>
    </row>
    <row r="19" spans="1:53" s="65" customFormat="1" x14ac:dyDescent="0.2">
      <c r="A19" s="198"/>
      <c r="B19" s="198"/>
      <c r="C19" s="198"/>
      <c r="D19" s="198"/>
      <c r="E19" s="198"/>
      <c r="F19" s="198"/>
      <c r="G19" s="198"/>
      <c r="H19" s="19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68"/>
    </row>
    <row r="20" spans="1:53" s="65" customFormat="1" x14ac:dyDescent="0.2">
      <c r="A20" s="198"/>
      <c r="B20" s="198"/>
      <c r="C20" s="198"/>
      <c r="D20" s="198"/>
      <c r="E20" s="198"/>
      <c r="F20" s="198"/>
      <c r="G20" s="198"/>
      <c r="H20" s="199"/>
      <c r="I20" s="189" t="s">
        <v>40</v>
      </c>
      <c r="J20" s="189" t="s">
        <v>39</v>
      </c>
      <c r="K20" s="189" t="s">
        <v>36</v>
      </c>
      <c r="L20" s="189" t="s">
        <v>37</v>
      </c>
      <c r="M20" s="189" t="s">
        <v>38</v>
      </c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68"/>
    </row>
    <row r="21" spans="1:53" s="66" customFormat="1" x14ac:dyDescent="0.2">
      <c r="A21" s="198"/>
      <c r="B21" s="198"/>
      <c r="C21" s="198"/>
      <c r="D21" s="198"/>
      <c r="E21" s="198"/>
      <c r="F21" s="198"/>
      <c r="G21" s="198"/>
      <c r="H21" s="198"/>
      <c r="I21" s="189" t="s">
        <v>131</v>
      </c>
      <c r="J21" s="189">
        <f>'[3]2.Q-PROGRESS DASHBOARD'!$O$62</f>
        <v>1202</v>
      </c>
      <c r="K21" s="189">
        <f>'[3]2.Q-PROGRESS DASHBOARD'!$AB$62</f>
        <v>1202</v>
      </c>
      <c r="L21" s="189">
        <f>'[3]2.Q-PROGRESS DASHBOARD'!$AP$62</f>
        <v>2477</v>
      </c>
      <c r="M21" s="189">
        <f>'[3]2.Q-PROGRESS DASHBOARD'!$BE$62</f>
        <v>2145</v>
      </c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68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</row>
    <row r="22" spans="1:53" s="66" customFormat="1" x14ac:dyDescent="0.2">
      <c r="A22" s="198"/>
      <c r="B22" s="198"/>
      <c r="C22" s="198"/>
      <c r="D22" s="198"/>
      <c r="E22" s="198"/>
      <c r="F22" s="198"/>
      <c r="G22" s="198"/>
      <c r="H22" s="198"/>
      <c r="I22" s="189" t="s">
        <v>132</v>
      </c>
      <c r="J22" s="189">
        <f>J21</f>
        <v>1202</v>
      </c>
      <c r="K22" s="189">
        <f>'[3]2.Q-PROGRESS DASHBOARD'!$AA$62</f>
        <v>1256.3333333333335</v>
      </c>
      <c r="L22" s="189">
        <f>'[3]2.Q-PROGRESS DASHBOARD'!$AO$62</f>
        <v>1614</v>
      </c>
      <c r="M22" s="189">
        <f>'[3]2.Q-PROGRESS DASHBOARD'!$BD$62</f>
        <v>2896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68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</row>
    <row r="23" spans="1:53" s="66" customFormat="1" x14ac:dyDescent="0.2">
      <c r="A23" s="198"/>
      <c r="B23" s="198"/>
      <c r="C23" s="198"/>
      <c r="D23" s="198"/>
      <c r="E23" s="198"/>
      <c r="F23" s="198"/>
      <c r="G23" s="198"/>
      <c r="H23" s="198"/>
      <c r="I23" s="189" t="s">
        <v>129</v>
      </c>
      <c r="J23" s="189">
        <f>'[3]2.Q-PROGRESS DASHBOARD'!$W$62</f>
        <v>1039</v>
      </c>
      <c r="K23" s="189">
        <f>'[3]2.Q-PROGRESS DASHBOARD'!$AK$62</f>
        <v>3091</v>
      </c>
      <c r="L23" s="189">
        <f>'[3]2.Q-PROGRESS DASHBOARD'!$AZ$62</f>
        <v>3</v>
      </c>
      <c r="M23" s="189">
        <f>'[3]2.Q-PROGRESS DASHBOARD'!$BP$62</f>
        <v>0</v>
      </c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68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</row>
    <row r="24" spans="1:53" s="66" customFormat="1" x14ac:dyDescent="0.2">
      <c r="A24" s="190"/>
      <c r="B24" s="190"/>
      <c r="C24" s="190"/>
      <c r="D24" s="190"/>
      <c r="E24" s="190"/>
      <c r="F24" s="191"/>
      <c r="G24" s="190"/>
      <c r="H24" s="190"/>
      <c r="I24" s="201"/>
      <c r="J24" s="201"/>
      <c r="K24" s="201"/>
      <c r="L24" s="201"/>
      <c r="M24" s="201"/>
      <c r="N24" s="202"/>
      <c r="O24" s="202"/>
      <c r="P24" s="202"/>
      <c r="Q24" s="202"/>
      <c r="R24" s="202"/>
      <c r="S24" s="202"/>
      <c r="T24" s="185"/>
      <c r="U24" s="185"/>
      <c r="V24" s="185"/>
      <c r="W24" s="185"/>
      <c r="X24" s="68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</row>
    <row r="25" spans="1:53" s="66" customFormat="1" x14ac:dyDescent="0.2">
      <c r="A25" s="191"/>
      <c r="B25" s="191"/>
      <c r="C25" s="191"/>
      <c r="D25" s="191"/>
      <c r="E25" s="191"/>
      <c r="F25" s="191"/>
      <c r="G25" s="200"/>
      <c r="H25" s="191"/>
      <c r="I25" s="201" t="s">
        <v>41</v>
      </c>
      <c r="J25" s="201" t="s">
        <v>39</v>
      </c>
      <c r="K25" s="201" t="s">
        <v>36</v>
      </c>
      <c r="L25" s="201" t="s">
        <v>37</v>
      </c>
      <c r="M25" s="201" t="s">
        <v>38</v>
      </c>
      <c r="N25" s="191"/>
      <c r="O25" s="191"/>
      <c r="P25" s="191"/>
      <c r="Q25" s="191"/>
      <c r="R25" s="191"/>
      <c r="S25" s="191"/>
      <c r="T25" s="143"/>
      <c r="U25" s="143"/>
      <c r="V25" s="143"/>
      <c r="W25" s="143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</row>
    <row r="26" spans="1:53" s="66" customFormat="1" x14ac:dyDescent="0.2">
      <c r="A26" s="216" t="s">
        <v>87</v>
      </c>
      <c r="B26" s="216"/>
      <c r="C26" s="216"/>
      <c r="D26" s="216"/>
      <c r="E26" s="216"/>
      <c r="F26" s="216"/>
      <c r="G26" s="216"/>
      <c r="H26" s="216"/>
      <c r="I26" s="201" t="s">
        <v>131</v>
      </c>
      <c r="J26" s="201">
        <f>'[4]2.Q-PROGRESS DASHBOARD'!$O$62</f>
        <v>1369</v>
      </c>
      <c r="K26" s="201">
        <f>'[4]2.Q-PROGRESS DASHBOARD'!$AB$62</f>
        <v>845</v>
      </c>
      <c r="L26" s="201">
        <f>'[4]2.Q-PROGRESS DASHBOARD'!$AP$62</f>
        <v>1923</v>
      </c>
      <c r="M26" s="201">
        <f>'[4]2.Q-PROGRESS DASHBOARD'!$BE$62</f>
        <v>1619</v>
      </c>
      <c r="N26" s="191"/>
      <c r="O26" s="191"/>
      <c r="P26" s="191"/>
      <c r="Q26" s="191"/>
      <c r="R26" s="191"/>
      <c r="S26" s="191"/>
      <c r="T26" s="143"/>
      <c r="U26" s="143"/>
      <c r="V26" s="143"/>
      <c r="W26" s="143"/>
      <c r="X26" s="90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</row>
    <row r="27" spans="1:53" s="66" customFormat="1" x14ac:dyDescent="0.2">
      <c r="A27" s="192"/>
      <c r="B27" s="192"/>
      <c r="C27" s="192"/>
      <c r="D27" s="192"/>
      <c r="E27" s="192"/>
      <c r="F27" s="192"/>
      <c r="G27" s="192"/>
      <c r="H27" s="192"/>
      <c r="I27" s="201" t="s">
        <v>132</v>
      </c>
      <c r="J27" s="201">
        <f>J26</f>
        <v>1369</v>
      </c>
      <c r="K27" s="201">
        <f>'[4]2.Q-PROGRESS DASHBOARD'!$AA$62</f>
        <v>971.33333333333326</v>
      </c>
      <c r="L27" s="201">
        <f>'[4]2.Q-PROGRESS DASHBOARD'!$AO$62</f>
        <v>1625.5</v>
      </c>
      <c r="M27" s="201">
        <f>'[4]2.Q-PROGRESS DASHBOARD'!$BD$62</f>
        <v>2576</v>
      </c>
      <c r="N27" s="191"/>
      <c r="O27" s="191"/>
      <c r="P27" s="191"/>
      <c r="Q27" s="191"/>
      <c r="R27" s="191"/>
      <c r="S27" s="191"/>
      <c r="T27" s="143"/>
      <c r="U27" s="143"/>
      <c r="V27" s="143"/>
      <c r="W27" s="143"/>
      <c r="X27" s="90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</row>
    <row r="28" spans="1:53" s="66" customFormat="1" x14ac:dyDescent="0.2">
      <c r="A28" s="193" t="s">
        <v>92</v>
      </c>
      <c r="B28" s="193">
        <v>0</v>
      </c>
      <c r="C28" s="193"/>
      <c r="D28" s="193"/>
      <c r="E28" s="193"/>
      <c r="F28" s="193"/>
      <c r="G28" s="193"/>
      <c r="H28" s="193"/>
      <c r="I28" s="201" t="s">
        <v>129</v>
      </c>
      <c r="J28" s="201">
        <f>'[4]2.Q-PROGRESS DASHBOARD'!$W$62</f>
        <v>466</v>
      </c>
      <c r="K28" s="201">
        <f>'[4]2.Q-PROGRESS DASHBOARD'!$AK$62</f>
        <v>1506</v>
      </c>
      <c r="L28" s="201">
        <f>'[4]2.Q-PROGRESS DASHBOARD'!$AZ$62</f>
        <v>684</v>
      </c>
      <c r="M28" s="201">
        <f>'[4]2.Q-PROGRESS DASHBOARD'!$BP$62</f>
        <v>0</v>
      </c>
      <c r="N28" s="191"/>
      <c r="O28" s="200"/>
      <c r="P28" s="203"/>
      <c r="Q28" s="200"/>
      <c r="R28" s="200"/>
      <c r="S28" s="200"/>
      <c r="T28" s="187"/>
      <c r="U28" s="144"/>
      <c r="V28" s="144"/>
      <c r="W28" s="144"/>
      <c r="X28" s="90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</row>
    <row r="29" spans="1:53" s="66" customFormat="1" x14ac:dyDescent="0.2">
      <c r="A29" s="193" t="s">
        <v>93</v>
      </c>
      <c r="B29" s="193">
        <v>75</v>
      </c>
      <c r="C29" s="193"/>
      <c r="D29" s="193"/>
      <c r="E29" s="193"/>
      <c r="F29" s="193"/>
      <c r="G29" s="193"/>
      <c r="H29" s="193"/>
      <c r="I29" s="204"/>
      <c r="J29" s="201"/>
      <c r="K29" s="201"/>
      <c r="L29" s="201"/>
      <c r="M29" s="201"/>
      <c r="N29" s="191"/>
      <c r="O29" s="200"/>
      <c r="P29" s="205"/>
      <c r="Q29" s="200"/>
      <c r="R29" s="200"/>
      <c r="S29" s="200"/>
      <c r="T29" s="188"/>
      <c r="U29" s="144"/>
      <c r="V29" s="144"/>
      <c r="W29" s="144"/>
      <c r="X29" s="90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</row>
    <row r="30" spans="1:53" s="66" customFormat="1" x14ac:dyDescent="0.2">
      <c r="A30" s="193" t="s">
        <v>94</v>
      </c>
      <c r="B30" s="193">
        <v>15</v>
      </c>
      <c r="C30" s="193"/>
      <c r="D30" s="193"/>
      <c r="E30" s="193"/>
      <c r="F30" s="193"/>
      <c r="G30" s="193"/>
      <c r="H30" s="193"/>
      <c r="I30" s="201" t="s">
        <v>130</v>
      </c>
      <c r="J30" s="201" t="s">
        <v>39</v>
      </c>
      <c r="K30" s="201" t="s">
        <v>36</v>
      </c>
      <c r="L30" s="201" t="s">
        <v>37</v>
      </c>
      <c r="M30" s="201" t="s">
        <v>38</v>
      </c>
      <c r="N30" s="200"/>
      <c r="O30" s="200"/>
      <c r="P30" s="205"/>
      <c r="Q30" s="200"/>
      <c r="R30" s="200"/>
      <c r="S30" s="200"/>
      <c r="T30" s="188"/>
      <c r="U30" s="144"/>
      <c r="V30" s="144"/>
      <c r="W30" s="144"/>
      <c r="X30" s="90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1:53" s="66" customFormat="1" x14ac:dyDescent="0.2">
      <c r="A31" s="193" t="s">
        <v>95</v>
      </c>
      <c r="B31" s="193">
        <v>15</v>
      </c>
      <c r="C31" s="193"/>
      <c r="D31" s="193"/>
      <c r="E31" s="193"/>
      <c r="F31" s="193"/>
      <c r="G31" s="193"/>
      <c r="H31" s="193"/>
      <c r="I31" s="201" t="s">
        <v>131</v>
      </c>
      <c r="J31" s="201">
        <f>'[2]2.Q-PROGRESS DASHBOARD'!$O$62</f>
        <v>462</v>
      </c>
      <c r="K31" s="201">
        <f>'[2]2.Q-PROGRESS DASHBOARD'!$AB$62</f>
        <v>461</v>
      </c>
      <c r="L31" s="201">
        <f>'[2]2.Q-PROGRESS DASHBOARD'!$AP$62</f>
        <v>971</v>
      </c>
      <c r="M31" s="201">
        <f>'[2]2.Q-PROGRESS DASHBOARD'!$BE$62</f>
        <v>809</v>
      </c>
      <c r="N31" s="200"/>
      <c r="O31" s="200"/>
      <c r="P31" s="205"/>
      <c r="Q31" s="200"/>
      <c r="R31" s="200"/>
      <c r="S31" s="200"/>
      <c r="T31" s="188"/>
      <c r="U31" s="144"/>
      <c r="V31" s="144"/>
      <c r="W31" s="144"/>
      <c r="X31" s="90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1:53" s="66" customFormat="1" x14ac:dyDescent="0.2">
      <c r="A32" s="193" t="s">
        <v>96</v>
      </c>
      <c r="B32" s="193">
        <v>100</v>
      </c>
      <c r="C32" s="193"/>
      <c r="D32" s="193"/>
      <c r="E32" s="193"/>
      <c r="F32" s="193"/>
      <c r="G32" s="193"/>
      <c r="H32" s="193"/>
      <c r="I32" s="201" t="s">
        <v>132</v>
      </c>
      <c r="J32" s="201">
        <f>J31</f>
        <v>462</v>
      </c>
      <c r="K32" s="201">
        <f>'[2]2.Q-PROGRESS DASHBOARD'!$AA$62</f>
        <v>587.66666666666674</v>
      </c>
      <c r="L32" s="201">
        <f>'[2]2.Q-PROGRESS DASHBOARD'!$AO$62</f>
        <v>1169</v>
      </c>
      <c r="M32" s="201">
        <f>'[2]2.Q-PROGRESS DASHBOARD'!$BD$62</f>
        <v>2176</v>
      </c>
      <c r="N32" s="200"/>
      <c r="O32" s="200"/>
      <c r="P32" s="205"/>
      <c r="Q32" s="200"/>
      <c r="R32" s="200"/>
      <c r="S32" s="200"/>
      <c r="T32" s="188"/>
      <c r="U32" s="144"/>
      <c r="V32" s="144"/>
      <c r="W32" s="144"/>
      <c r="X32" s="90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</row>
    <row r="33" spans="1:53" s="66" customFormat="1" x14ac:dyDescent="0.2">
      <c r="A33" s="200"/>
      <c r="B33" s="200"/>
      <c r="C33" s="193"/>
      <c r="D33" s="193"/>
      <c r="E33" s="193"/>
      <c r="F33" s="193"/>
      <c r="G33" s="193"/>
      <c r="H33" s="193"/>
      <c r="I33" s="201" t="s">
        <v>129</v>
      </c>
      <c r="J33" s="201">
        <f>'[2]2.Q-PROGRESS DASHBOARD'!$W$62</f>
        <v>82</v>
      </c>
      <c r="K33" s="201">
        <f>'[2]2.Q-PROGRESS DASHBOARD'!$AK$62</f>
        <v>445</v>
      </c>
      <c r="L33" s="201">
        <f>'[2]2.Q-PROGRESS DASHBOARD'!$AZ$62</f>
        <v>3</v>
      </c>
      <c r="M33" s="201">
        <f>'[2]2.Q-PROGRESS DASHBOARD'!$BP$62</f>
        <v>0</v>
      </c>
      <c r="N33" s="200"/>
      <c r="O33" s="200"/>
      <c r="P33" s="205"/>
      <c r="Q33" s="200"/>
      <c r="R33" s="200"/>
      <c r="S33" s="200"/>
      <c r="T33" s="188"/>
      <c r="U33" s="144"/>
      <c r="V33" s="144"/>
      <c r="W33" s="144"/>
      <c r="X33" s="90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 s="66" customFormat="1" x14ac:dyDescent="0.2">
      <c r="A34" s="224" t="s">
        <v>97</v>
      </c>
      <c r="B34" s="224"/>
      <c r="C34" s="224"/>
      <c r="D34" s="224"/>
      <c r="E34" s="224"/>
      <c r="F34" s="224"/>
      <c r="G34" s="224"/>
      <c r="H34" s="224"/>
      <c r="I34" s="206"/>
      <c r="J34" s="201"/>
      <c r="K34" s="201"/>
      <c r="L34" s="201"/>
      <c r="M34" s="201"/>
      <c r="N34" s="200"/>
      <c r="O34" s="200"/>
      <c r="P34" s="205"/>
      <c r="Q34" s="200"/>
      <c r="R34" s="200"/>
      <c r="S34" s="200"/>
      <c r="T34" s="188"/>
      <c r="U34" s="144"/>
      <c r="V34" s="144"/>
      <c r="W34" s="144"/>
      <c r="X34" s="90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</row>
    <row r="35" spans="1:53" s="66" customFormat="1" x14ac:dyDescent="0.2">
      <c r="A35" s="193" t="s">
        <v>98</v>
      </c>
      <c r="B35" s="194">
        <f>'2.REGIONS DASHBOARD'!I62*100</f>
        <v>70.398536773199851</v>
      </c>
      <c r="C35" s="193"/>
      <c r="D35" s="194"/>
      <c r="E35" s="193"/>
      <c r="F35" s="194"/>
      <c r="G35" s="193"/>
      <c r="H35" s="194"/>
      <c r="I35" s="193"/>
      <c r="J35" s="194"/>
      <c r="K35" s="193"/>
      <c r="L35" s="205"/>
      <c r="M35" s="205"/>
      <c r="N35" s="200"/>
      <c r="O35" s="200"/>
      <c r="P35" s="205"/>
      <c r="Q35" s="200"/>
      <c r="R35" s="200"/>
      <c r="S35" s="200"/>
      <c r="T35" s="146"/>
      <c r="U35" s="144"/>
      <c r="V35" s="144"/>
      <c r="W35" s="90"/>
      <c r="X35" s="90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</row>
    <row r="36" spans="1:53" s="66" customFormat="1" x14ac:dyDescent="0.2">
      <c r="A36" s="193" t="s">
        <v>99</v>
      </c>
      <c r="B36" s="193">
        <v>1</v>
      </c>
      <c r="C36" s="193"/>
      <c r="D36" s="193"/>
      <c r="E36" s="193"/>
      <c r="F36" s="193"/>
      <c r="G36" s="193"/>
      <c r="H36" s="193"/>
      <c r="I36" s="193"/>
      <c r="J36" s="193"/>
      <c r="K36" s="193"/>
      <c r="L36" s="205"/>
      <c r="M36" s="205"/>
      <c r="N36" s="200"/>
      <c r="O36" s="200"/>
      <c r="P36" s="205"/>
      <c r="Q36" s="200"/>
      <c r="R36" s="200"/>
      <c r="S36" s="200"/>
      <c r="T36" s="146"/>
      <c r="U36" s="144"/>
      <c r="V36" s="144"/>
      <c r="W36" s="90"/>
      <c r="X36" s="90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</row>
    <row r="37" spans="1:53" s="66" customFormat="1" x14ac:dyDescent="0.2">
      <c r="A37" s="193" t="s">
        <v>100</v>
      </c>
      <c r="B37" s="193">
        <v>122</v>
      </c>
      <c r="C37" s="193"/>
      <c r="D37" s="193"/>
      <c r="E37" s="193"/>
      <c r="F37" s="193"/>
      <c r="G37" s="193"/>
      <c r="H37" s="193"/>
      <c r="I37" s="193"/>
      <c r="J37" s="193"/>
      <c r="K37" s="193"/>
      <c r="L37" s="205"/>
      <c r="M37" s="205"/>
      <c r="N37" s="200"/>
      <c r="O37" s="200"/>
      <c r="P37" s="205"/>
      <c r="Q37" s="200"/>
      <c r="R37" s="200"/>
      <c r="S37" s="200"/>
      <c r="T37" s="146"/>
      <c r="U37" s="144"/>
      <c r="V37" s="144"/>
      <c r="W37" s="90"/>
      <c r="X37" s="90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</row>
    <row r="38" spans="1:53" s="66" customFormat="1" x14ac:dyDescent="0.2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205"/>
      <c r="M38" s="205"/>
      <c r="N38" s="200"/>
      <c r="O38" s="200"/>
      <c r="P38" s="205"/>
      <c r="Q38" s="200"/>
      <c r="R38" s="200"/>
      <c r="S38" s="200"/>
      <c r="T38" s="146"/>
      <c r="U38" s="144"/>
      <c r="V38" s="144"/>
      <c r="W38" s="90"/>
      <c r="X38" s="90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</row>
    <row r="39" spans="1:53" s="66" customFormat="1" x14ac:dyDescent="0.2">
      <c r="A39" s="223" t="s">
        <v>40</v>
      </c>
      <c r="B39" s="223"/>
      <c r="C39" s="223" t="s">
        <v>41</v>
      </c>
      <c r="D39" s="223"/>
      <c r="E39" s="223" t="s">
        <v>42</v>
      </c>
      <c r="F39" s="223"/>
      <c r="G39" s="223"/>
      <c r="H39" s="223"/>
      <c r="I39" s="223"/>
      <c r="J39" s="223"/>
      <c r="K39" s="193"/>
      <c r="L39" s="205"/>
      <c r="M39" s="205"/>
      <c r="N39" s="200"/>
      <c r="O39" s="200"/>
      <c r="P39" s="205"/>
      <c r="Q39" s="200"/>
      <c r="R39" s="200"/>
      <c r="S39" s="200"/>
      <c r="T39" s="146"/>
      <c r="U39" s="144"/>
      <c r="V39" s="144"/>
      <c r="W39" s="90"/>
      <c r="X39" s="90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</row>
    <row r="40" spans="1:53" s="66" customFormat="1" ht="15" x14ac:dyDescent="0.25">
      <c r="A40" s="195" t="s">
        <v>98</v>
      </c>
      <c r="B40" s="196">
        <f>O15*100</f>
        <v>84.613808645769311</v>
      </c>
      <c r="C40" s="195" t="s">
        <v>98</v>
      </c>
      <c r="D40" s="197">
        <f>S15*100</f>
        <v>73.512316634375864</v>
      </c>
      <c r="E40" s="195" t="s">
        <v>98</v>
      </c>
      <c r="F40" s="197">
        <f>W15*100</f>
        <v>27.824709609292501</v>
      </c>
      <c r="G40" s="195"/>
      <c r="H40" s="197"/>
      <c r="I40" s="195"/>
      <c r="J40" s="197"/>
      <c r="K40" s="193"/>
      <c r="L40" s="205"/>
      <c r="M40" s="205"/>
      <c r="N40" s="200"/>
      <c r="O40" s="200"/>
      <c r="P40" s="205"/>
      <c r="Q40" s="200"/>
      <c r="R40" s="200"/>
      <c r="S40" s="200"/>
      <c r="T40" s="146"/>
      <c r="U40" s="144"/>
      <c r="V40" s="144"/>
      <c r="W40" s="90"/>
      <c r="X40" s="90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</row>
    <row r="41" spans="1:53" s="66" customFormat="1" ht="15" x14ac:dyDescent="0.25">
      <c r="A41" s="195" t="s">
        <v>99</v>
      </c>
      <c r="B41" s="195">
        <v>1</v>
      </c>
      <c r="C41" s="195" t="s">
        <v>99</v>
      </c>
      <c r="D41" s="195">
        <v>1</v>
      </c>
      <c r="E41" s="195" t="s">
        <v>99</v>
      </c>
      <c r="F41" s="195">
        <v>1</v>
      </c>
      <c r="G41" s="195"/>
      <c r="H41" s="195"/>
      <c r="I41" s="92"/>
      <c r="J41" s="92"/>
      <c r="K41" s="145"/>
      <c r="L41" s="146"/>
      <c r="M41" s="146"/>
      <c r="N41" s="90"/>
      <c r="O41" s="90"/>
      <c r="P41" s="146"/>
      <c r="Q41" s="65"/>
      <c r="R41" s="144"/>
      <c r="S41" s="144"/>
      <c r="T41" s="146"/>
      <c r="U41" s="144"/>
      <c r="V41" s="144"/>
      <c r="W41" s="90"/>
      <c r="X41" s="90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</row>
    <row r="42" spans="1:53" s="66" customFormat="1" ht="15" x14ac:dyDescent="0.25">
      <c r="A42" s="195" t="s">
        <v>100</v>
      </c>
      <c r="B42" s="195">
        <v>119</v>
      </c>
      <c r="C42" s="195" t="s">
        <v>100</v>
      </c>
      <c r="D42" s="195">
        <v>119</v>
      </c>
      <c r="E42" s="195" t="s">
        <v>100</v>
      </c>
      <c r="F42" s="195">
        <v>119</v>
      </c>
      <c r="G42" s="195"/>
      <c r="H42" s="195"/>
      <c r="I42" s="92"/>
      <c r="J42" s="92"/>
      <c r="K42" s="145"/>
      <c r="L42" s="146"/>
      <c r="M42" s="146"/>
      <c r="N42" s="90"/>
      <c r="O42" s="90"/>
      <c r="P42" s="146"/>
      <c r="Q42" s="65"/>
      <c r="R42" s="144"/>
      <c r="S42" s="144"/>
      <c r="T42" s="146"/>
      <c r="U42" s="144"/>
      <c r="V42" s="144"/>
      <c r="W42" s="90"/>
      <c r="X42" s="90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</row>
    <row r="43" spans="1:53" s="66" customFormat="1" x14ac:dyDescent="0.2">
      <c r="A43" s="193"/>
      <c r="B43" s="193"/>
      <c r="C43" s="193"/>
      <c r="D43" s="193"/>
      <c r="E43" s="193"/>
      <c r="F43" s="193"/>
      <c r="G43" s="193"/>
      <c r="H43" s="193"/>
      <c r="I43" s="88"/>
      <c r="J43" s="88"/>
      <c r="K43" s="145"/>
      <c r="L43" s="146"/>
      <c r="M43" s="146"/>
      <c r="N43" s="90"/>
      <c r="O43" s="90"/>
      <c r="P43" s="146"/>
      <c r="Q43" s="65"/>
      <c r="R43" s="144"/>
      <c r="S43" s="144"/>
      <c r="T43" s="146"/>
      <c r="U43" s="144"/>
      <c r="V43" s="144"/>
      <c r="W43" s="90"/>
      <c r="X43" s="90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</row>
    <row r="44" spans="1:53" s="66" customFormat="1" x14ac:dyDescent="0.2">
      <c r="A44" s="225"/>
      <c r="B44" s="225"/>
      <c r="C44" s="225"/>
      <c r="D44" s="225"/>
      <c r="E44" s="225"/>
      <c r="F44" s="225"/>
      <c r="G44" s="225"/>
      <c r="H44" s="225"/>
      <c r="I44" s="226"/>
      <c r="J44" s="226"/>
      <c r="K44" s="145"/>
      <c r="L44" s="146"/>
      <c r="M44" s="146"/>
      <c r="N44" s="90"/>
      <c r="O44" s="90"/>
      <c r="P44" s="146"/>
      <c r="Q44" s="65"/>
      <c r="R44" s="144"/>
      <c r="S44" s="144"/>
      <c r="T44" s="146"/>
      <c r="U44" s="144"/>
      <c r="V44" s="144"/>
      <c r="W44" s="90"/>
      <c r="X44" s="90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</row>
    <row r="45" spans="1:53" s="66" customFormat="1" x14ac:dyDescent="0.2">
      <c r="A45" s="227"/>
      <c r="B45" s="227"/>
      <c r="C45" s="227"/>
      <c r="D45" s="227"/>
      <c r="E45" s="227"/>
      <c r="F45" s="227"/>
      <c r="G45" s="227"/>
      <c r="H45" s="227"/>
      <c r="I45" s="228"/>
      <c r="J45" s="228"/>
      <c r="K45" s="145"/>
      <c r="L45" s="146"/>
      <c r="M45" s="146"/>
      <c r="N45" s="90"/>
      <c r="O45" s="90"/>
      <c r="P45" s="146"/>
      <c r="Q45" s="65"/>
      <c r="R45" s="144"/>
      <c r="S45" s="144"/>
      <c r="T45" s="146"/>
      <c r="U45" s="144"/>
      <c r="V45" s="144"/>
      <c r="W45" s="90"/>
      <c r="X45" s="90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</row>
    <row r="46" spans="1:53" s="66" customFormat="1" x14ac:dyDescent="0.2">
      <c r="A46" s="186"/>
      <c r="B46" s="186"/>
      <c r="C46" s="186"/>
      <c r="D46" s="186"/>
      <c r="E46" s="186"/>
      <c r="F46" s="186"/>
      <c r="G46" s="186"/>
      <c r="H46" s="186"/>
      <c r="I46" s="88"/>
      <c r="J46" s="88"/>
      <c r="K46" s="145"/>
      <c r="L46" s="146"/>
      <c r="M46" s="146"/>
      <c r="N46" s="90"/>
      <c r="O46" s="90"/>
      <c r="P46" s="146"/>
      <c r="Q46" s="65"/>
      <c r="R46" s="144"/>
      <c r="S46" s="144"/>
      <c r="T46" s="146"/>
      <c r="U46" s="144"/>
      <c r="V46" s="144"/>
      <c r="W46" s="90"/>
      <c r="X46" s="90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</row>
    <row r="47" spans="1:53" s="66" customFormat="1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6"/>
      <c r="M47" s="146"/>
      <c r="N47" s="90"/>
      <c r="O47" s="90"/>
      <c r="P47" s="146"/>
      <c r="Q47" s="65"/>
      <c r="R47" s="144"/>
      <c r="S47" s="144"/>
      <c r="T47" s="146"/>
      <c r="U47" s="144"/>
      <c r="V47" s="144"/>
      <c r="W47" s="90"/>
      <c r="X47" s="90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</row>
    <row r="48" spans="1:53" s="66" customFormat="1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46"/>
      <c r="N48" s="90"/>
      <c r="O48" s="90"/>
      <c r="P48" s="146"/>
      <c r="Q48" s="65"/>
      <c r="R48" s="144"/>
      <c r="S48" s="144"/>
      <c r="T48" s="146"/>
      <c r="U48" s="144"/>
      <c r="V48" s="144"/>
      <c r="W48" s="90"/>
      <c r="X48" s="90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</row>
    <row r="49" spans="1:53" s="66" customFormat="1" x14ac:dyDescent="0.2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6"/>
      <c r="M49" s="146"/>
      <c r="N49" s="90"/>
      <c r="O49" s="90"/>
      <c r="P49" s="146"/>
      <c r="Q49" s="65"/>
      <c r="R49" s="144"/>
      <c r="S49" s="144"/>
      <c r="T49" s="146"/>
      <c r="U49" s="144"/>
      <c r="V49" s="144"/>
      <c r="W49" s="90"/>
      <c r="X49" s="90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</row>
    <row r="50" spans="1:53" s="66" customFormat="1" x14ac:dyDescent="0.2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6"/>
      <c r="M50" s="146"/>
      <c r="N50" s="90"/>
      <c r="O50" s="90"/>
      <c r="P50" s="146"/>
      <c r="Q50" s="65"/>
      <c r="R50" s="144"/>
      <c r="S50" s="144"/>
      <c r="T50" s="146"/>
      <c r="U50" s="144"/>
      <c r="V50" s="144"/>
      <c r="W50" s="90"/>
      <c r="X50" s="90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</row>
    <row r="51" spans="1:53" s="66" customFormat="1" x14ac:dyDescent="0.2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145"/>
      <c r="L51" s="146"/>
      <c r="M51" s="146"/>
      <c r="N51" s="90"/>
      <c r="O51" s="90"/>
      <c r="P51" s="146"/>
      <c r="Q51" s="65"/>
      <c r="R51" s="144"/>
      <c r="S51" s="144"/>
      <c r="T51" s="146"/>
      <c r="U51" s="144"/>
      <c r="V51" s="144"/>
      <c r="W51" s="90"/>
      <c r="X51" s="90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</row>
    <row r="52" spans="1:53" s="66" customFormat="1" x14ac:dyDescent="0.2">
      <c r="A52" s="145"/>
      <c r="B52" s="147"/>
      <c r="C52" s="145"/>
      <c r="D52" s="147"/>
      <c r="E52" s="145"/>
      <c r="F52" s="147"/>
      <c r="G52" s="145"/>
      <c r="H52" s="147"/>
      <c r="I52" s="145"/>
      <c r="J52" s="147"/>
      <c r="K52" s="145"/>
      <c r="L52" s="146"/>
      <c r="M52" s="146"/>
      <c r="N52" s="90"/>
      <c r="O52" s="90"/>
      <c r="P52" s="146"/>
      <c r="Q52" s="65"/>
      <c r="R52" s="144"/>
      <c r="S52" s="144"/>
      <c r="T52" s="146"/>
      <c r="U52" s="144"/>
      <c r="V52" s="144"/>
      <c r="W52" s="90"/>
      <c r="X52" s="90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</row>
    <row r="53" spans="1:53" s="66" customFormat="1" x14ac:dyDescent="0.2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6"/>
      <c r="M53" s="146"/>
      <c r="N53" s="90"/>
      <c r="O53" s="90"/>
      <c r="P53" s="146"/>
      <c r="Q53" s="65"/>
      <c r="R53" s="144"/>
      <c r="S53" s="144"/>
      <c r="T53" s="146"/>
      <c r="U53" s="144"/>
      <c r="V53" s="144"/>
      <c r="W53" s="90"/>
      <c r="X53" s="90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</row>
    <row r="54" spans="1:53" s="66" customFormat="1" x14ac:dyDescent="0.2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6"/>
      <c r="M54" s="146"/>
      <c r="N54" s="90"/>
      <c r="O54" s="90"/>
      <c r="P54" s="146"/>
      <c r="Q54" s="65"/>
      <c r="R54" s="144"/>
      <c r="S54" s="144"/>
      <c r="T54" s="146"/>
      <c r="U54" s="144"/>
      <c r="V54" s="144"/>
      <c r="W54" s="90"/>
      <c r="X54" s="90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</row>
    <row r="55" spans="1:53" s="66" customFormat="1" x14ac:dyDescent="0.2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6"/>
      <c r="M55" s="146"/>
      <c r="N55" s="90"/>
      <c r="O55" s="90"/>
      <c r="P55" s="146"/>
      <c r="Q55" s="65"/>
      <c r="R55" s="144"/>
      <c r="S55" s="144"/>
      <c r="T55" s="146"/>
      <c r="U55" s="144"/>
      <c r="V55" s="144"/>
      <c r="W55" s="90"/>
      <c r="X55" s="90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</row>
    <row r="56" spans="1:53" s="66" customFormat="1" x14ac:dyDescent="0.2">
      <c r="A56" s="229"/>
      <c r="B56" s="229"/>
      <c r="C56" s="229"/>
      <c r="D56" s="229"/>
      <c r="E56" s="229"/>
      <c r="F56" s="229"/>
      <c r="G56" s="229"/>
      <c r="H56" s="229"/>
      <c r="I56" s="229"/>
      <c r="J56" s="229"/>
      <c r="K56" s="145"/>
      <c r="L56" s="146"/>
      <c r="M56" s="146"/>
      <c r="N56" s="90"/>
      <c r="O56" s="90"/>
      <c r="P56" s="146"/>
      <c r="Q56" s="65"/>
      <c r="R56" s="144"/>
      <c r="S56" s="144"/>
      <c r="T56" s="146"/>
      <c r="U56" s="144"/>
      <c r="V56" s="144"/>
      <c r="W56" s="90"/>
      <c r="X56" s="90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</row>
    <row r="57" spans="1:53" s="66" customFormat="1" ht="15" x14ac:dyDescent="0.25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5"/>
      <c r="L57" s="146"/>
      <c r="M57" s="146"/>
      <c r="N57" s="90"/>
      <c r="O57" s="90"/>
      <c r="P57" s="146"/>
      <c r="Q57" s="65"/>
      <c r="R57" s="144"/>
      <c r="S57" s="144"/>
      <c r="T57" s="146"/>
      <c r="U57" s="144"/>
      <c r="V57" s="144"/>
      <c r="W57" s="90"/>
      <c r="X57" s="90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</row>
    <row r="58" spans="1:53" s="66" customFormat="1" ht="15" x14ac:dyDescent="0.25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5"/>
      <c r="L58" s="146"/>
      <c r="M58" s="146"/>
      <c r="N58" s="90"/>
      <c r="O58" s="90"/>
      <c r="P58" s="146"/>
      <c r="Q58" s="65"/>
      <c r="R58" s="144"/>
      <c r="S58" s="144"/>
      <c r="T58" s="146"/>
      <c r="U58" s="144"/>
      <c r="V58" s="144"/>
      <c r="W58" s="90"/>
      <c r="X58" s="90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</row>
    <row r="59" spans="1:53" s="66" customFormat="1" ht="15" x14ac:dyDescent="0.2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5"/>
      <c r="L59" s="146"/>
      <c r="M59" s="146"/>
      <c r="N59" s="90"/>
      <c r="O59" s="90"/>
      <c r="P59" s="146"/>
      <c r="Q59" s="65"/>
      <c r="R59" s="144"/>
      <c r="S59" s="144"/>
      <c r="T59" s="146"/>
      <c r="U59" s="144"/>
      <c r="V59" s="144"/>
      <c r="W59" s="90"/>
      <c r="X59" s="90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</row>
    <row r="60" spans="1:53" s="66" customFormat="1" x14ac:dyDescent="0.2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6"/>
      <c r="M60" s="146"/>
      <c r="N60" s="90"/>
      <c r="O60" s="90"/>
      <c r="P60" s="146"/>
      <c r="Q60" s="65"/>
      <c r="R60" s="144"/>
      <c r="S60" s="144"/>
      <c r="T60" s="146"/>
      <c r="U60" s="144"/>
      <c r="V60" s="144"/>
      <c r="W60" s="90"/>
      <c r="X60" s="90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</row>
    <row r="61" spans="1:53" s="66" customFormat="1" x14ac:dyDescent="0.2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6"/>
      <c r="M61" s="146"/>
      <c r="N61" s="90"/>
      <c r="O61" s="90"/>
      <c r="P61" s="146"/>
      <c r="Q61" s="65"/>
      <c r="R61" s="144"/>
      <c r="S61" s="144"/>
      <c r="T61" s="146"/>
      <c r="U61" s="144"/>
      <c r="V61" s="144"/>
      <c r="W61" s="90"/>
      <c r="X61" s="90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</row>
    <row r="62" spans="1:53" s="66" customFormat="1" x14ac:dyDescent="0.2">
      <c r="A62" s="230"/>
      <c r="B62" s="230"/>
      <c r="C62" s="230"/>
      <c r="D62" s="230"/>
      <c r="E62" s="230"/>
      <c r="F62" s="230"/>
      <c r="G62" s="230"/>
      <c r="H62" s="230"/>
      <c r="I62" s="145"/>
      <c r="J62" s="145"/>
      <c r="K62" s="145"/>
      <c r="L62" s="146"/>
      <c r="M62" s="146"/>
      <c r="N62" s="90"/>
      <c r="O62" s="90"/>
      <c r="P62" s="146"/>
      <c r="Q62" s="65"/>
      <c r="R62" s="144"/>
      <c r="S62" s="144"/>
      <c r="T62" s="146"/>
      <c r="U62" s="144"/>
      <c r="V62" s="144"/>
      <c r="W62" s="90"/>
      <c r="X62" s="90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</row>
    <row r="63" spans="1:53" s="66" customFormat="1" x14ac:dyDescent="0.2">
      <c r="A63" s="231"/>
      <c r="B63" s="231"/>
      <c r="C63" s="231"/>
      <c r="D63" s="231"/>
      <c r="E63" s="231"/>
      <c r="F63" s="231"/>
      <c r="G63" s="231"/>
      <c r="H63" s="231"/>
      <c r="I63" s="145"/>
      <c r="J63" s="145"/>
      <c r="K63" s="145"/>
      <c r="L63" s="146"/>
      <c r="M63" s="146"/>
      <c r="N63" s="90"/>
      <c r="O63" s="90"/>
      <c r="P63" s="146"/>
      <c r="Q63" s="65"/>
      <c r="R63" s="144"/>
      <c r="S63" s="144"/>
      <c r="T63" s="146"/>
      <c r="U63" s="144"/>
      <c r="V63" s="144"/>
      <c r="W63" s="90"/>
      <c r="X63" s="90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</row>
    <row r="64" spans="1:53" s="66" customFormat="1" x14ac:dyDescent="0.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6"/>
      <c r="M64" s="146"/>
      <c r="N64" s="90"/>
      <c r="O64" s="90"/>
      <c r="P64" s="146"/>
      <c r="Q64" s="65"/>
      <c r="R64" s="144"/>
      <c r="S64" s="144"/>
      <c r="T64" s="146"/>
      <c r="U64" s="144"/>
      <c r="V64" s="144"/>
      <c r="W64" s="90"/>
      <c r="X64" s="90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</row>
    <row r="65" spans="1:53" s="66" customFormat="1" x14ac:dyDescent="0.2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6"/>
      <c r="M65" s="146"/>
      <c r="N65" s="90"/>
      <c r="O65" s="90"/>
      <c r="P65" s="146"/>
      <c r="Q65" s="65"/>
      <c r="R65" s="144"/>
      <c r="S65" s="144"/>
      <c r="T65" s="146"/>
      <c r="U65" s="144"/>
      <c r="V65" s="144"/>
      <c r="W65" s="90"/>
      <c r="X65" s="90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s="66" customFormat="1" x14ac:dyDescent="0.2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89"/>
      <c r="M66" s="90"/>
      <c r="N66" s="90"/>
      <c r="O66" s="90"/>
      <c r="P66" s="89"/>
      <c r="Q66" s="65"/>
      <c r="R66" s="144"/>
      <c r="S66" s="144"/>
      <c r="T66" s="89"/>
      <c r="U66" s="144"/>
      <c r="V66" s="144"/>
      <c r="W66" s="90"/>
      <c r="X66" s="90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s="66" customFormat="1" x14ac:dyDescent="0.2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89"/>
      <c r="M67" s="90"/>
      <c r="N67" s="90"/>
      <c r="O67" s="90"/>
      <c r="P67" s="89"/>
      <c r="Q67" s="65"/>
      <c r="R67" s="144"/>
      <c r="S67" s="144"/>
      <c r="T67" s="89"/>
      <c r="U67" s="144"/>
      <c r="V67" s="144"/>
      <c r="W67" s="90"/>
      <c r="X67" s="90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s="66" customFormat="1" x14ac:dyDescent="0.2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89"/>
      <c r="M68" s="90"/>
      <c r="N68" s="90"/>
      <c r="O68" s="90"/>
      <c r="P68" s="89"/>
      <c r="Q68" s="65"/>
      <c r="R68" s="144"/>
      <c r="S68" s="144"/>
      <c r="T68" s="89"/>
      <c r="U68" s="144"/>
      <c r="V68" s="144"/>
      <c r="W68" s="90"/>
      <c r="X68" s="90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s="66" customFormat="1" x14ac:dyDescent="0.2">
      <c r="A69" s="231"/>
      <c r="B69" s="231"/>
      <c r="C69" s="231"/>
      <c r="D69" s="231"/>
      <c r="E69" s="231"/>
      <c r="F69" s="231"/>
      <c r="G69" s="231"/>
      <c r="H69" s="231"/>
      <c r="I69" s="145"/>
      <c r="J69" s="145"/>
      <c r="K69" s="145">
        <f>'2.REGIONS DASHBOARD'!I59*100</f>
        <v>4134.4537815126205</v>
      </c>
      <c r="L69" s="89"/>
      <c r="M69" s="90"/>
      <c r="N69" s="90"/>
      <c r="O69" s="90"/>
      <c r="P69" s="89"/>
      <c r="Q69" s="65"/>
      <c r="R69" s="144"/>
      <c r="S69" s="144"/>
      <c r="T69" s="89"/>
      <c r="U69" s="144"/>
      <c r="V69" s="144"/>
      <c r="W69" s="90"/>
      <c r="X69" s="90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s="66" customFormat="1" x14ac:dyDescent="0.2">
      <c r="A70" s="145"/>
      <c r="B70" s="147"/>
      <c r="C70" s="145"/>
      <c r="D70" s="147"/>
      <c r="E70" s="145"/>
      <c r="F70" s="147"/>
      <c r="G70" s="145"/>
      <c r="H70" s="147"/>
      <c r="I70" s="145"/>
      <c r="J70" s="145"/>
      <c r="K70" s="145"/>
      <c r="L70" s="89"/>
      <c r="M70" s="90"/>
      <c r="N70" s="90"/>
      <c r="O70" s="90"/>
      <c r="P70" s="89"/>
      <c r="Q70" s="65"/>
      <c r="R70" s="144"/>
      <c r="S70" s="144"/>
      <c r="T70" s="89"/>
      <c r="U70" s="144"/>
      <c r="V70" s="144"/>
      <c r="W70" s="90"/>
      <c r="X70" s="90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s="66" customFormat="1" x14ac:dyDescent="0.2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89"/>
      <c r="M71" s="90"/>
      <c r="N71" s="90"/>
      <c r="O71" s="90"/>
      <c r="P71" s="89"/>
      <c r="Q71" s="65"/>
      <c r="R71" s="144"/>
      <c r="S71" s="144"/>
      <c r="T71" s="89"/>
      <c r="U71" s="144"/>
      <c r="V71" s="144"/>
      <c r="W71" s="90"/>
      <c r="X71" s="90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s="66" customFormat="1" x14ac:dyDescent="0.2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89"/>
      <c r="M72" s="90"/>
      <c r="N72" s="90"/>
      <c r="O72" s="90"/>
      <c r="P72" s="89"/>
      <c r="Q72" s="65"/>
      <c r="R72" s="144"/>
      <c r="S72" s="144"/>
      <c r="T72" s="89"/>
      <c r="U72" s="144"/>
      <c r="V72" s="144"/>
      <c r="W72" s="90"/>
      <c r="X72" s="90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s="66" customFormat="1" x14ac:dyDescent="0.2">
      <c r="A73" s="229"/>
      <c r="B73" s="229"/>
      <c r="C73" s="229"/>
      <c r="D73" s="229"/>
      <c r="E73" s="229"/>
      <c r="F73" s="229"/>
      <c r="G73" s="229"/>
      <c r="H73" s="229"/>
      <c r="I73" s="145"/>
      <c r="J73" s="145"/>
      <c r="K73" s="145"/>
      <c r="L73" s="89"/>
      <c r="M73" s="90"/>
      <c r="N73" s="90"/>
      <c r="O73" s="90"/>
      <c r="P73" s="89"/>
      <c r="Q73" s="65"/>
      <c r="R73" s="144"/>
      <c r="S73" s="144"/>
      <c r="T73" s="89"/>
      <c r="U73" s="144"/>
      <c r="V73" s="144"/>
      <c r="W73" s="90"/>
      <c r="X73" s="90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s="66" customFormat="1" ht="15" x14ac:dyDescent="0.25">
      <c r="A74" s="148"/>
      <c r="B74" s="148"/>
      <c r="C74" s="148"/>
      <c r="D74" s="149"/>
      <c r="E74" s="148"/>
      <c r="F74" s="148"/>
      <c r="G74" s="148"/>
      <c r="H74" s="149"/>
      <c r="I74" s="145"/>
      <c r="J74" s="145"/>
      <c r="K74" s="145"/>
      <c r="L74" s="89"/>
      <c r="M74" s="90"/>
      <c r="N74" s="90"/>
      <c r="O74" s="90"/>
      <c r="P74" s="89"/>
      <c r="Q74" s="65"/>
      <c r="R74" s="144"/>
      <c r="S74" s="144"/>
      <c r="T74" s="89"/>
      <c r="U74" s="144"/>
      <c r="V74" s="144"/>
      <c r="W74" s="90"/>
      <c r="X74" s="90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t="15" x14ac:dyDescent="0.25">
      <c r="A75" s="148"/>
      <c r="B75" s="148"/>
      <c r="C75" s="148"/>
      <c r="D75" s="148"/>
      <c r="E75" s="148"/>
      <c r="F75" s="148"/>
      <c r="G75" s="148"/>
      <c r="H75" s="148"/>
      <c r="I75" s="145"/>
      <c r="J75" s="145"/>
      <c r="K75" s="145"/>
      <c r="L75" s="89"/>
      <c r="M75" s="90"/>
      <c r="N75" s="90"/>
      <c r="O75" s="90"/>
      <c r="P75" s="89"/>
      <c r="Q75" s="65"/>
      <c r="R75" s="144"/>
      <c r="S75" s="144"/>
      <c r="T75" s="89"/>
      <c r="U75" s="144"/>
      <c r="V75" s="144"/>
      <c r="W75" s="90"/>
      <c r="X75" s="90"/>
    </row>
    <row r="76" spans="1:53" ht="15" x14ac:dyDescent="0.25">
      <c r="A76" s="148"/>
      <c r="B76" s="148"/>
      <c r="C76" s="148"/>
      <c r="D76" s="148"/>
      <c r="E76" s="148"/>
      <c r="F76" s="148"/>
      <c r="G76" s="148"/>
      <c r="H76" s="148"/>
      <c r="I76" s="145"/>
      <c r="J76" s="145"/>
      <c r="K76" s="145"/>
      <c r="L76" s="89"/>
      <c r="M76" s="90"/>
      <c r="N76" s="90"/>
      <c r="O76" s="90"/>
      <c r="P76" s="89"/>
      <c r="Q76" s="65"/>
      <c r="R76" s="144"/>
      <c r="S76" s="144"/>
      <c r="T76" s="89"/>
      <c r="U76" s="144"/>
      <c r="V76" s="144"/>
      <c r="W76" s="90"/>
      <c r="X76" s="90"/>
    </row>
    <row r="77" spans="1:53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89"/>
      <c r="M77" s="90"/>
      <c r="N77" s="90"/>
      <c r="O77" s="90"/>
      <c r="P77" s="89"/>
      <c r="Q77" s="65"/>
      <c r="R77" s="90"/>
      <c r="S77" s="90"/>
      <c r="T77" s="89"/>
      <c r="U77" s="90"/>
      <c r="V77" s="90"/>
      <c r="W77" s="90"/>
      <c r="X77" s="90"/>
    </row>
    <row r="78" spans="1:53" x14ac:dyDescent="0.2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68"/>
      <c r="M78" s="65"/>
      <c r="N78" s="65"/>
      <c r="O78" s="65"/>
      <c r="P78" s="68"/>
      <c r="Q78" s="65"/>
      <c r="R78" s="90"/>
      <c r="S78" s="90"/>
      <c r="T78" s="68"/>
      <c r="U78" s="90"/>
      <c r="V78" s="90"/>
      <c r="W78" s="90"/>
      <c r="X78" s="90"/>
    </row>
    <row r="79" spans="1:53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90"/>
      <c r="S79" s="90"/>
      <c r="T79" s="65"/>
      <c r="U79" s="90"/>
      <c r="V79" s="90"/>
      <c r="W79" s="90"/>
      <c r="X79" s="90"/>
    </row>
    <row r="80" spans="1:53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90"/>
      <c r="R80" s="90"/>
      <c r="S80" s="90"/>
      <c r="T80" s="65"/>
      <c r="U80" s="90"/>
      <c r="V80" s="90"/>
      <c r="W80" s="90"/>
      <c r="X80" s="90"/>
    </row>
    <row r="81" spans="1:24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90"/>
      <c r="R81" s="90"/>
      <c r="S81" s="90"/>
      <c r="T81" s="65"/>
      <c r="U81" s="90"/>
      <c r="V81" s="90"/>
      <c r="W81" s="90"/>
      <c r="X81" s="90"/>
    </row>
    <row r="82" spans="1:24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90"/>
      <c r="R82" s="90"/>
      <c r="S82" s="90"/>
      <c r="T82" s="65"/>
      <c r="U82" s="90"/>
      <c r="V82" s="90"/>
      <c r="W82" s="90"/>
      <c r="X82" s="90"/>
    </row>
    <row r="83" spans="1:24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90"/>
      <c r="R83" s="90"/>
      <c r="S83" s="90"/>
      <c r="T83" s="65"/>
      <c r="U83" s="90"/>
      <c r="V83" s="90"/>
      <c r="W83" s="90"/>
      <c r="X83" s="90"/>
    </row>
    <row r="84" spans="1:24" s="51" customFormat="1" x14ac:dyDescent="0.2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90"/>
      <c r="R84" s="90"/>
      <c r="S84" s="90"/>
      <c r="T84" s="65"/>
      <c r="U84" s="90"/>
      <c r="V84" s="90"/>
      <c r="W84" s="90"/>
      <c r="X84" s="90"/>
    </row>
    <row r="85" spans="1:24" s="51" customForma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</row>
    <row r="86" spans="1:24" s="51" customForma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</row>
    <row r="87" spans="1:24" s="51" customForma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</row>
    <row r="88" spans="1:24" s="51" customForma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</row>
    <row r="89" spans="1:24" s="51" customForma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</row>
    <row r="90" spans="1:24" s="51" customFormat="1" x14ac:dyDescent="0.2"/>
    <row r="91" spans="1:24" s="51" customFormat="1" x14ac:dyDescent="0.2"/>
    <row r="92" spans="1:24" s="51" customFormat="1" x14ac:dyDescent="0.2"/>
    <row r="93" spans="1:24" s="51" customFormat="1" x14ac:dyDescent="0.2"/>
    <row r="94" spans="1:24" s="51" customFormat="1" x14ac:dyDescent="0.2"/>
    <row r="95" spans="1:24" s="51" customFormat="1" x14ac:dyDescent="0.2"/>
    <row r="96" spans="1:24" s="51" customFormat="1" x14ac:dyDescent="0.2"/>
    <row r="97" s="51" customFormat="1" x14ac:dyDescent="0.2"/>
    <row r="98" s="51" customFormat="1" x14ac:dyDescent="0.2"/>
    <row r="99" s="51" customFormat="1" x14ac:dyDescent="0.2"/>
    <row r="100" s="51" customFormat="1" x14ac:dyDescent="0.2"/>
    <row r="101" s="51" customFormat="1" x14ac:dyDescent="0.2"/>
    <row r="102" s="51" customFormat="1" x14ac:dyDescent="0.2"/>
    <row r="103" s="51" customFormat="1" x14ac:dyDescent="0.2"/>
    <row r="104" s="51" customFormat="1" x14ac:dyDescent="0.2"/>
    <row r="105" s="51" customFormat="1" x14ac:dyDescent="0.2"/>
    <row r="106" s="51" customFormat="1" x14ac:dyDescent="0.2"/>
    <row r="107" s="51" customFormat="1" x14ac:dyDescent="0.2"/>
    <row r="108" s="51" customFormat="1" x14ac:dyDescent="0.2"/>
    <row r="109" s="51" customFormat="1" x14ac:dyDescent="0.2"/>
    <row r="110" s="51" customFormat="1" x14ac:dyDescent="0.2"/>
    <row r="111" s="51" customFormat="1" x14ac:dyDescent="0.2"/>
    <row r="112" s="51" customFormat="1" x14ac:dyDescent="0.2"/>
    <row r="113" s="51" customFormat="1" x14ac:dyDescent="0.2"/>
    <row r="114" s="51" customFormat="1" x14ac:dyDescent="0.2"/>
    <row r="115" s="51" customFormat="1" x14ac:dyDescent="0.2"/>
    <row r="116" s="51" customFormat="1" x14ac:dyDescent="0.2"/>
    <row r="117" s="51" customFormat="1" x14ac:dyDescent="0.2"/>
    <row r="118" s="51" customFormat="1" x14ac:dyDescent="0.2"/>
    <row r="119" s="51" customFormat="1" x14ac:dyDescent="0.2"/>
    <row r="120" s="51" customFormat="1" x14ac:dyDescent="0.2"/>
    <row r="121" s="51" customFormat="1" x14ac:dyDescent="0.2"/>
    <row r="122" s="51" customFormat="1" x14ac:dyDescent="0.2"/>
    <row r="123" s="51" customFormat="1" x14ac:dyDescent="0.2"/>
    <row r="124" s="51" customFormat="1" x14ac:dyDescent="0.2"/>
    <row r="125" s="51" customFormat="1" x14ac:dyDescent="0.2"/>
    <row r="126" s="51" customFormat="1" x14ac:dyDescent="0.2"/>
    <row r="127" s="51" customFormat="1" x14ac:dyDescent="0.2"/>
    <row r="128" s="51" customFormat="1" x14ac:dyDescent="0.2"/>
    <row r="129" s="51" customFormat="1" x14ac:dyDescent="0.2"/>
    <row r="130" s="51" customFormat="1" x14ac:dyDescent="0.2"/>
    <row r="131" s="51" customFormat="1" x14ac:dyDescent="0.2"/>
    <row r="132" s="51" customFormat="1" x14ac:dyDescent="0.2"/>
    <row r="133" s="51" customFormat="1" x14ac:dyDescent="0.2"/>
    <row r="134" s="51" customFormat="1" x14ac:dyDescent="0.2"/>
    <row r="135" s="51" customFormat="1" x14ac:dyDescent="0.2"/>
    <row r="136" s="51" customFormat="1" x14ac:dyDescent="0.2"/>
    <row r="137" s="51" customFormat="1" x14ac:dyDescent="0.2"/>
    <row r="138" s="51" customFormat="1" x14ac:dyDescent="0.2"/>
    <row r="139" s="51" customFormat="1" x14ac:dyDescent="0.2"/>
    <row r="140" s="51" customFormat="1" x14ac:dyDescent="0.2"/>
    <row r="141" s="51" customFormat="1" x14ac:dyDescent="0.2"/>
    <row r="142" s="51" customFormat="1" x14ac:dyDescent="0.2"/>
    <row r="143" s="51" customFormat="1" x14ac:dyDescent="0.2"/>
    <row r="144" s="51" customFormat="1" x14ac:dyDescent="0.2"/>
    <row r="145" s="51" customFormat="1" x14ac:dyDescent="0.2"/>
    <row r="146" s="51" customFormat="1" x14ac:dyDescent="0.2"/>
    <row r="147" s="51" customFormat="1" x14ac:dyDescent="0.2"/>
    <row r="148" s="51" customFormat="1" x14ac:dyDescent="0.2"/>
    <row r="149" s="51" customFormat="1" x14ac:dyDescent="0.2"/>
    <row r="150" s="51" customFormat="1" x14ac:dyDescent="0.2"/>
    <row r="151" s="51" customFormat="1" x14ac:dyDescent="0.2"/>
    <row r="152" s="51" customFormat="1" x14ac:dyDescent="0.2"/>
    <row r="153" s="51" customFormat="1" x14ac:dyDescent="0.2"/>
    <row r="154" s="51" customFormat="1" x14ac:dyDescent="0.2"/>
    <row r="155" s="51" customFormat="1" x14ac:dyDescent="0.2"/>
    <row r="156" s="51" customFormat="1" x14ac:dyDescent="0.2"/>
    <row r="157" s="51" customFormat="1" x14ac:dyDescent="0.2"/>
    <row r="158" s="51" customFormat="1" x14ac:dyDescent="0.2"/>
    <row r="159" s="51" customFormat="1" x14ac:dyDescent="0.2"/>
    <row r="160" s="51" customFormat="1" x14ac:dyDescent="0.2"/>
    <row r="161" s="51" customFormat="1" x14ac:dyDescent="0.2"/>
    <row r="162" s="51" customFormat="1" x14ac:dyDescent="0.2"/>
    <row r="163" s="51" customFormat="1" x14ac:dyDescent="0.2"/>
    <row r="164" s="51" customFormat="1" x14ac:dyDescent="0.2"/>
    <row r="165" s="51" customFormat="1" x14ac:dyDescent="0.2"/>
    <row r="166" s="51" customFormat="1" x14ac:dyDescent="0.2"/>
    <row r="167" s="51" customFormat="1" x14ac:dyDescent="0.2"/>
    <row r="168" s="51" customFormat="1" x14ac:dyDescent="0.2"/>
    <row r="169" s="51" customFormat="1" x14ac:dyDescent="0.2"/>
    <row r="170" s="51" customFormat="1" x14ac:dyDescent="0.2"/>
    <row r="171" s="51" customFormat="1" x14ac:dyDescent="0.2"/>
    <row r="172" s="51" customFormat="1" x14ac:dyDescent="0.2"/>
    <row r="173" s="51" customFormat="1" x14ac:dyDescent="0.2"/>
    <row r="174" s="51" customFormat="1" x14ac:dyDescent="0.2"/>
    <row r="175" s="51" customFormat="1" x14ac:dyDescent="0.2"/>
    <row r="176" s="51" customFormat="1" x14ac:dyDescent="0.2"/>
    <row r="177" s="51" customFormat="1" x14ac:dyDescent="0.2"/>
    <row r="178" s="51" customFormat="1" x14ac:dyDescent="0.2"/>
    <row r="179" s="51" customFormat="1" x14ac:dyDescent="0.2"/>
    <row r="180" s="51" customFormat="1" x14ac:dyDescent="0.2"/>
    <row r="181" s="51" customFormat="1" x14ac:dyDescent="0.2"/>
    <row r="182" s="51" customFormat="1" x14ac:dyDescent="0.2"/>
    <row r="183" s="51" customFormat="1" x14ac:dyDescent="0.2"/>
    <row r="184" s="51" customFormat="1" x14ac:dyDescent="0.2"/>
    <row r="185" s="51" customFormat="1" x14ac:dyDescent="0.2"/>
    <row r="186" s="51" customFormat="1" x14ac:dyDescent="0.2"/>
    <row r="187" s="51" customFormat="1" x14ac:dyDescent="0.2"/>
    <row r="188" s="51" customFormat="1" x14ac:dyDescent="0.2"/>
    <row r="189" s="51" customFormat="1" x14ac:dyDescent="0.2"/>
    <row r="190" s="51" customFormat="1" x14ac:dyDescent="0.2"/>
    <row r="191" s="51" customFormat="1" x14ac:dyDescent="0.2"/>
    <row r="192" s="51" customFormat="1" x14ac:dyDescent="0.2"/>
    <row r="193" s="51" customFormat="1" x14ac:dyDescent="0.2"/>
    <row r="194" s="51" customFormat="1" x14ac:dyDescent="0.2"/>
    <row r="195" s="51" customFormat="1" x14ac:dyDescent="0.2"/>
    <row r="196" s="51" customFormat="1" x14ac:dyDescent="0.2"/>
    <row r="197" s="51" customFormat="1" x14ac:dyDescent="0.2"/>
    <row r="198" s="51" customFormat="1" x14ac:dyDescent="0.2"/>
    <row r="199" s="51" customFormat="1" x14ac:dyDescent="0.2"/>
    <row r="200" s="51" customFormat="1" x14ac:dyDescent="0.2"/>
    <row r="201" s="51" customFormat="1" x14ac:dyDescent="0.2"/>
    <row r="202" s="51" customFormat="1" x14ac:dyDescent="0.2"/>
    <row r="203" s="51" customFormat="1" x14ac:dyDescent="0.2"/>
    <row r="204" s="51" customFormat="1" x14ac:dyDescent="0.2"/>
    <row r="205" s="51" customFormat="1" x14ac:dyDescent="0.2"/>
    <row r="206" s="51" customFormat="1" x14ac:dyDescent="0.2"/>
    <row r="207" s="51" customFormat="1" x14ac:dyDescent="0.2"/>
    <row r="208" s="51" customFormat="1" x14ac:dyDescent="0.2"/>
    <row r="209" s="51" customFormat="1" x14ac:dyDescent="0.2"/>
    <row r="210" s="51" customFormat="1" x14ac:dyDescent="0.2"/>
    <row r="211" s="51" customFormat="1" x14ac:dyDescent="0.2"/>
    <row r="212" s="51" customFormat="1" x14ac:dyDescent="0.2"/>
    <row r="213" s="51" customFormat="1" x14ac:dyDescent="0.2"/>
    <row r="214" s="51" customFormat="1" x14ac:dyDescent="0.2"/>
    <row r="215" s="51" customFormat="1" x14ac:dyDescent="0.2"/>
    <row r="216" s="51" customFormat="1" x14ac:dyDescent="0.2"/>
    <row r="217" s="51" customFormat="1" x14ac:dyDescent="0.2"/>
    <row r="218" s="51" customFormat="1" x14ac:dyDescent="0.2"/>
    <row r="219" s="51" customFormat="1" x14ac:dyDescent="0.2"/>
    <row r="220" s="51" customFormat="1" x14ac:dyDescent="0.2"/>
    <row r="221" s="51" customFormat="1" x14ac:dyDescent="0.2"/>
    <row r="222" s="51" customFormat="1" x14ac:dyDescent="0.2"/>
    <row r="223" s="51" customFormat="1" x14ac:dyDescent="0.2"/>
    <row r="224" s="51" customFormat="1" x14ac:dyDescent="0.2"/>
    <row r="225" s="51" customFormat="1" x14ac:dyDescent="0.2"/>
    <row r="226" s="51" customFormat="1" x14ac:dyDescent="0.2"/>
    <row r="227" s="51" customFormat="1" x14ac:dyDescent="0.2"/>
    <row r="228" s="51" customFormat="1" x14ac:dyDescent="0.2"/>
    <row r="229" s="51" customFormat="1" x14ac:dyDescent="0.2"/>
  </sheetData>
  <sheetProtection password="CEE3" sheet="1" objects="1" scenarios="1" selectLockedCells="1"/>
  <mergeCells count="80">
    <mergeCell ref="X7:Y7"/>
    <mergeCell ref="I15:J15"/>
    <mergeCell ref="M15:N15"/>
    <mergeCell ref="Q15:R15"/>
    <mergeCell ref="U15:V15"/>
    <mergeCell ref="I13:J13"/>
    <mergeCell ref="M13:N13"/>
    <mergeCell ref="I11:J11"/>
    <mergeCell ref="U9:V9"/>
    <mergeCell ref="U11:V11"/>
    <mergeCell ref="Q7:R7"/>
    <mergeCell ref="M9:N9"/>
    <mergeCell ref="M11:N11"/>
    <mergeCell ref="Q9:R9"/>
    <mergeCell ref="A56:B56"/>
    <mergeCell ref="C56:D56"/>
    <mergeCell ref="E56:F56"/>
    <mergeCell ref="G56:H56"/>
    <mergeCell ref="I56:J56"/>
    <mergeCell ref="A51:B51"/>
    <mergeCell ref="C51:D51"/>
    <mergeCell ref="E51:F51"/>
    <mergeCell ref="G51:H51"/>
    <mergeCell ref="I51:J51"/>
    <mergeCell ref="A73:B73"/>
    <mergeCell ref="C73:D73"/>
    <mergeCell ref="E73:F73"/>
    <mergeCell ref="G73:H73"/>
    <mergeCell ref="A62:B62"/>
    <mergeCell ref="C62:D62"/>
    <mergeCell ref="E62:F62"/>
    <mergeCell ref="G62:H62"/>
    <mergeCell ref="A63:B63"/>
    <mergeCell ref="C63:D63"/>
    <mergeCell ref="E63:F63"/>
    <mergeCell ref="G63:H63"/>
    <mergeCell ref="A69:B69"/>
    <mergeCell ref="C69:D69"/>
    <mergeCell ref="E69:F69"/>
    <mergeCell ref="G69:H69"/>
    <mergeCell ref="I44:J44"/>
    <mergeCell ref="A45:B45"/>
    <mergeCell ref="C45:D45"/>
    <mergeCell ref="E45:F45"/>
    <mergeCell ref="G45:H45"/>
    <mergeCell ref="I45:J45"/>
    <mergeCell ref="A44:B44"/>
    <mergeCell ref="A34:B34"/>
    <mergeCell ref="C34:D34"/>
    <mergeCell ref="E34:F34"/>
    <mergeCell ref="G34:H34"/>
    <mergeCell ref="C44:D44"/>
    <mergeCell ref="E44:F44"/>
    <mergeCell ref="G44:H44"/>
    <mergeCell ref="A39:B39"/>
    <mergeCell ref="C39:D39"/>
    <mergeCell ref="E39:F39"/>
    <mergeCell ref="G39:H39"/>
    <mergeCell ref="I39:J39"/>
    <mergeCell ref="A26:B26"/>
    <mergeCell ref="C26:D26"/>
    <mergeCell ref="E26:F26"/>
    <mergeCell ref="G26:H26"/>
    <mergeCell ref="I7:J7"/>
    <mergeCell ref="I9:J9"/>
    <mergeCell ref="A18:C18"/>
    <mergeCell ref="H18:J18"/>
    <mergeCell ref="Q18:S18"/>
    <mergeCell ref="A1:D2"/>
    <mergeCell ref="G1:W2"/>
    <mergeCell ref="I5:K5"/>
    <mergeCell ref="A5:H5"/>
    <mergeCell ref="M5:O5"/>
    <mergeCell ref="M7:N7"/>
    <mergeCell ref="U5:W5"/>
    <mergeCell ref="U7:V7"/>
    <mergeCell ref="Q5:S5"/>
    <mergeCell ref="Q11:R11"/>
    <mergeCell ref="Q13:R13"/>
    <mergeCell ref="U13:V13"/>
  </mergeCells>
  <conditionalFormatting sqref="K15 O15 S15 W15">
    <cfRule type="cellIs" dxfId="239" priority="1" operator="greaterThanOrEqual">
      <formula>1</formula>
    </cfRule>
    <cfRule type="cellIs" dxfId="238" priority="2" operator="between">
      <formula>0.751</formula>
      <formula>0.999</formula>
    </cfRule>
    <cfRule type="cellIs" dxfId="237" priority="3" operator="between">
      <formula>0</formula>
      <formula>0.75</formula>
    </cfRule>
  </conditionalFormatting>
  <hyperlinks>
    <hyperlink ref="U5:W5" r:id="rId1" display="WESTERN CAPE (PURPLE IND)"/>
    <hyperlink ref="Q5:S5" r:id="rId2" display="KZN (BLUE IND)"/>
    <hyperlink ref="M5:O5" r:id="rId3" display="GAUTENG (RED IND)"/>
    <hyperlink ref="I5:K5" location="'GAUGE CHART'!A1" display="TOTAL PROGRAMME  (BLACK IND)"/>
  </hyperlinks>
  <pageMargins left="0.25" right="0.25" top="0.75" bottom="0.75" header="0.3" footer="0.3"/>
  <pageSetup paperSize="9" scale="78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6"/>
  <sheetViews>
    <sheetView showGridLines="0" showRowColHeaders="0" zoomScaleNormal="100" workbookViewId="0">
      <selection sqref="A1:D2"/>
    </sheetView>
  </sheetViews>
  <sheetFormatPr defaultRowHeight="12.75" x14ac:dyDescent="0.2"/>
  <cols>
    <col min="1" max="10" width="9.140625" style="52"/>
    <col min="11" max="14" width="9.140625" style="52" customWidth="1"/>
    <col min="15" max="20" width="9.140625" style="52"/>
    <col min="21" max="50" width="9.140625" style="51"/>
    <col min="51" max="266" width="9.140625" style="52"/>
    <col min="267" max="270" width="9.140625" style="52" customWidth="1"/>
    <col min="271" max="522" width="9.140625" style="52"/>
    <col min="523" max="526" width="9.140625" style="52" customWidth="1"/>
    <col min="527" max="778" width="9.140625" style="52"/>
    <col min="779" max="782" width="9.140625" style="52" customWidth="1"/>
    <col min="783" max="1034" width="9.140625" style="52"/>
    <col min="1035" max="1038" width="9.140625" style="52" customWidth="1"/>
    <col min="1039" max="1290" width="9.140625" style="52"/>
    <col min="1291" max="1294" width="9.140625" style="52" customWidth="1"/>
    <col min="1295" max="1546" width="9.140625" style="52"/>
    <col min="1547" max="1550" width="9.140625" style="52" customWidth="1"/>
    <col min="1551" max="1802" width="9.140625" style="52"/>
    <col min="1803" max="1806" width="9.140625" style="52" customWidth="1"/>
    <col min="1807" max="2058" width="9.140625" style="52"/>
    <col min="2059" max="2062" width="9.140625" style="52" customWidth="1"/>
    <col min="2063" max="2314" width="9.140625" style="52"/>
    <col min="2315" max="2318" width="9.140625" style="52" customWidth="1"/>
    <col min="2319" max="2570" width="9.140625" style="52"/>
    <col min="2571" max="2574" width="9.140625" style="52" customWidth="1"/>
    <col min="2575" max="2826" width="9.140625" style="52"/>
    <col min="2827" max="2830" width="9.140625" style="52" customWidth="1"/>
    <col min="2831" max="3082" width="9.140625" style="52"/>
    <col min="3083" max="3086" width="9.140625" style="52" customWidth="1"/>
    <col min="3087" max="3338" width="9.140625" style="52"/>
    <col min="3339" max="3342" width="9.140625" style="52" customWidth="1"/>
    <col min="3343" max="3594" width="9.140625" style="52"/>
    <col min="3595" max="3598" width="9.140625" style="52" customWidth="1"/>
    <col min="3599" max="3850" width="9.140625" style="52"/>
    <col min="3851" max="3854" width="9.140625" style="52" customWidth="1"/>
    <col min="3855" max="4106" width="9.140625" style="52"/>
    <col min="4107" max="4110" width="9.140625" style="52" customWidth="1"/>
    <col min="4111" max="4362" width="9.140625" style="52"/>
    <col min="4363" max="4366" width="9.140625" style="52" customWidth="1"/>
    <col min="4367" max="4618" width="9.140625" style="52"/>
    <col min="4619" max="4622" width="9.140625" style="52" customWidth="1"/>
    <col min="4623" max="4874" width="9.140625" style="52"/>
    <col min="4875" max="4878" width="9.140625" style="52" customWidth="1"/>
    <col min="4879" max="5130" width="9.140625" style="52"/>
    <col min="5131" max="5134" width="9.140625" style="52" customWidth="1"/>
    <col min="5135" max="5386" width="9.140625" style="52"/>
    <col min="5387" max="5390" width="9.140625" style="52" customWidth="1"/>
    <col min="5391" max="5642" width="9.140625" style="52"/>
    <col min="5643" max="5646" width="9.140625" style="52" customWidth="1"/>
    <col min="5647" max="5898" width="9.140625" style="52"/>
    <col min="5899" max="5902" width="9.140625" style="52" customWidth="1"/>
    <col min="5903" max="6154" width="9.140625" style="52"/>
    <col min="6155" max="6158" width="9.140625" style="52" customWidth="1"/>
    <col min="6159" max="6410" width="9.140625" style="52"/>
    <col min="6411" max="6414" width="9.140625" style="52" customWidth="1"/>
    <col min="6415" max="6666" width="9.140625" style="52"/>
    <col min="6667" max="6670" width="9.140625" style="52" customWidth="1"/>
    <col min="6671" max="6922" width="9.140625" style="52"/>
    <col min="6923" max="6926" width="9.140625" style="52" customWidth="1"/>
    <col min="6927" max="7178" width="9.140625" style="52"/>
    <col min="7179" max="7182" width="9.140625" style="52" customWidth="1"/>
    <col min="7183" max="7434" width="9.140625" style="52"/>
    <col min="7435" max="7438" width="9.140625" style="52" customWidth="1"/>
    <col min="7439" max="7690" width="9.140625" style="52"/>
    <col min="7691" max="7694" width="9.140625" style="52" customWidth="1"/>
    <col min="7695" max="7946" width="9.140625" style="52"/>
    <col min="7947" max="7950" width="9.140625" style="52" customWidth="1"/>
    <col min="7951" max="8202" width="9.140625" style="52"/>
    <col min="8203" max="8206" width="9.140625" style="52" customWidth="1"/>
    <col min="8207" max="8458" width="9.140625" style="52"/>
    <col min="8459" max="8462" width="9.140625" style="52" customWidth="1"/>
    <col min="8463" max="8714" width="9.140625" style="52"/>
    <col min="8715" max="8718" width="9.140625" style="52" customWidth="1"/>
    <col min="8719" max="8970" width="9.140625" style="52"/>
    <col min="8971" max="8974" width="9.140625" style="52" customWidth="1"/>
    <col min="8975" max="9226" width="9.140625" style="52"/>
    <col min="9227" max="9230" width="9.140625" style="52" customWidth="1"/>
    <col min="9231" max="9482" width="9.140625" style="52"/>
    <col min="9483" max="9486" width="9.140625" style="52" customWidth="1"/>
    <col min="9487" max="9738" width="9.140625" style="52"/>
    <col min="9739" max="9742" width="9.140625" style="52" customWidth="1"/>
    <col min="9743" max="9994" width="9.140625" style="52"/>
    <col min="9995" max="9998" width="9.140625" style="52" customWidth="1"/>
    <col min="9999" max="10250" width="9.140625" style="52"/>
    <col min="10251" max="10254" width="9.140625" style="52" customWidth="1"/>
    <col min="10255" max="10506" width="9.140625" style="52"/>
    <col min="10507" max="10510" width="9.140625" style="52" customWidth="1"/>
    <col min="10511" max="10762" width="9.140625" style="52"/>
    <col min="10763" max="10766" width="9.140625" style="52" customWidth="1"/>
    <col min="10767" max="11018" width="9.140625" style="52"/>
    <col min="11019" max="11022" width="9.140625" style="52" customWidth="1"/>
    <col min="11023" max="11274" width="9.140625" style="52"/>
    <col min="11275" max="11278" width="9.140625" style="52" customWidth="1"/>
    <col min="11279" max="11530" width="9.140625" style="52"/>
    <col min="11531" max="11534" width="9.140625" style="52" customWidth="1"/>
    <col min="11535" max="11786" width="9.140625" style="52"/>
    <col min="11787" max="11790" width="9.140625" style="52" customWidth="1"/>
    <col min="11791" max="12042" width="9.140625" style="52"/>
    <col min="12043" max="12046" width="9.140625" style="52" customWidth="1"/>
    <col min="12047" max="12298" width="9.140625" style="52"/>
    <col min="12299" max="12302" width="9.140625" style="52" customWidth="1"/>
    <col min="12303" max="12554" width="9.140625" style="52"/>
    <col min="12555" max="12558" width="9.140625" style="52" customWidth="1"/>
    <col min="12559" max="12810" width="9.140625" style="52"/>
    <col min="12811" max="12814" width="9.140625" style="52" customWidth="1"/>
    <col min="12815" max="13066" width="9.140625" style="52"/>
    <col min="13067" max="13070" width="9.140625" style="52" customWidth="1"/>
    <col min="13071" max="13322" width="9.140625" style="52"/>
    <col min="13323" max="13326" width="9.140625" style="52" customWidth="1"/>
    <col min="13327" max="13578" width="9.140625" style="52"/>
    <col min="13579" max="13582" width="9.140625" style="52" customWidth="1"/>
    <col min="13583" max="13834" width="9.140625" style="52"/>
    <col min="13835" max="13838" width="9.140625" style="52" customWidth="1"/>
    <col min="13839" max="14090" width="9.140625" style="52"/>
    <col min="14091" max="14094" width="9.140625" style="52" customWidth="1"/>
    <col min="14095" max="14346" width="9.140625" style="52"/>
    <col min="14347" max="14350" width="9.140625" style="52" customWidth="1"/>
    <col min="14351" max="14602" width="9.140625" style="52"/>
    <col min="14603" max="14606" width="9.140625" style="52" customWidth="1"/>
    <col min="14607" max="14858" width="9.140625" style="52"/>
    <col min="14859" max="14862" width="9.140625" style="52" customWidth="1"/>
    <col min="14863" max="15114" width="9.140625" style="52"/>
    <col min="15115" max="15118" width="9.140625" style="52" customWidth="1"/>
    <col min="15119" max="15370" width="9.140625" style="52"/>
    <col min="15371" max="15374" width="9.140625" style="52" customWidth="1"/>
    <col min="15375" max="15626" width="9.140625" style="52"/>
    <col min="15627" max="15630" width="9.140625" style="52" customWidth="1"/>
    <col min="15631" max="15882" width="9.140625" style="52"/>
    <col min="15883" max="15886" width="9.140625" style="52" customWidth="1"/>
    <col min="15887" max="16138" width="9.140625" style="52"/>
    <col min="16139" max="16142" width="9.140625" style="52" customWidth="1"/>
    <col min="16143" max="16384" width="9.140625" style="52"/>
  </cols>
  <sheetData>
    <row r="1" spans="1:50" ht="12.75" customHeight="1" x14ac:dyDescent="0.2">
      <c r="A1" s="208" t="s">
        <v>112</v>
      </c>
      <c r="B1" s="209"/>
      <c r="C1" s="209"/>
      <c r="D1" s="209"/>
      <c r="E1" s="50"/>
      <c r="F1" s="50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3"/>
    </row>
    <row r="2" spans="1:50" ht="18.75" customHeight="1" x14ac:dyDescent="0.2">
      <c r="A2" s="210"/>
      <c r="B2" s="211"/>
      <c r="C2" s="211"/>
      <c r="D2" s="211"/>
      <c r="E2" s="53"/>
      <c r="F2" s="5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5"/>
    </row>
    <row r="3" spans="1:50" ht="0.75" customHeigh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1:50" x14ac:dyDescent="0.2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50" s="61" customFormat="1" ht="11.25" x14ac:dyDescent="0.25">
      <c r="A5" s="239" t="s">
        <v>57</v>
      </c>
      <c r="B5" s="240"/>
      <c r="C5" s="240"/>
      <c r="D5" s="240"/>
      <c r="E5" s="240" t="s">
        <v>58</v>
      </c>
      <c r="F5" s="240"/>
      <c r="G5" s="240"/>
      <c r="H5" s="240"/>
      <c r="I5" s="240" t="s">
        <v>59</v>
      </c>
      <c r="J5" s="240"/>
      <c r="K5" s="240"/>
      <c r="L5" s="240"/>
      <c r="M5" s="240" t="s">
        <v>60</v>
      </c>
      <c r="N5" s="240"/>
      <c r="O5" s="240"/>
      <c r="P5" s="240"/>
      <c r="Q5" s="240" t="s">
        <v>61</v>
      </c>
      <c r="R5" s="240"/>
      <c r="S5" s="240"/>
      <c r="T5" s="242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1:50" x14ac:dyDescent="0.2">
      <c r="A6" s="57"/>
      <c r="B6" s="58"/>
      <c r="C6" s="58"/>
      <c r="D6" s="59"/>
      <c r="E6" s="57"/>
      <c r="F6" s="58"/>
      <c r="G6" s="58"/>
      <c r="H6" s="59"/>
      <c r="I6" s="57"/>
      <c r="J6" s="58"/>
      <c r="K6" s="58"/>
      <c r="L6" s="59"/>
      <c r="M6" s="57"/>
      <c r="N6" s="58"/>
      <c r="O6" s="58"/>
      <c r="P6" s="59"/>
      <c r="Q6" s="57"/>
      <c r="R6" s="58"/>
      <c r="S6" s="58"/>
      <c r="T6" s="59"/>
    </row>
    <row r="7" spans="1:50" x14ac:dyDescent="0.2">
      <c r="A7" s="57"/>
      <c r="B7" s="58"/>
      <c r="C7" s="58"/>
      <c r="D7" s="59"/>
      <c r="E7" s="57"/>
      <c r="F7" s="58"/>
      <c r="G7" s="58"/>
      <c r="H7" s="59"/>
      <c r="I7" s="57"/>
      <c r="J7" s="58"/>
      <c r="K7" s="58"/>
      <c r="L7" s="59"/>
      <c r="M7" s="57"/>
      <c r="N7" s="58"/>
      <c r="O7" s="58"/>
      <c r="P7" s="59"/>
      <c r="Q7" s="57"/>
      <c r="R7" s="58"/>
      <c r="S7" s="58"/>
      <c r="T7" s="59"/>
    </row>
    <row r="8" spans="1:50" x14ac:dyDescent="0.2">
      <c r="A8" s="57"/>
      <c r="B8" s="58"/>
      <c r="C8" s="58"/>
      <c r="D8" s="59"/>
      <c r="E8" s="57"/>
      <c r="F8" s="58"/>
      <c r="G8" s="58"/>
      <c r="H8" s="59"/>
      <c r="I8" s="57"/>
      <c r="J8" s="58"/>
      <c r="K8" s="58"/>
      <c r="L8" s="59"/>
      <c r="M8" s="57"/>
      <c r="N8" s="58"/>
      <c r="O8" s="58"/>
      <c r="P8" s="59"/>
      <c r="Q8" s="57"/>
      <c r="R8" s="58"/>
      <c r="S8" s="58"/>
      <c r="T8" s="59"/>
    </row>
    <row r="9" spans="1:50" x14ac:dyDescent="0.2">
      <c r="A9" s="57"/>
      <c r="B9" s="58"/>
      <c r="C9" s="58"/>
      <c r="D9" s="59"/>
      <c r="E9" s="57"/>
      <c r="F9" s="58"/>
      <c r="G9" s="58"/>
      <c r="H9" s="59"/>
      <c r="I9" s="57"/>
      <c r="J9" s="58"/>
      <c r="K9" s="58"/>
      <c r="L9" s="59"/>
      <c r="M9" s="57"/>
      <c r="N9" s="58"/>
      <c r="O9" s="58"/>
      <c r="P9" s="59"/>
      <c r="Q9" s="57"/>
      <c r="R9" s="58"/>
      <c r="S9" s="58"/>
      <c r="T9" s="59"/>
    </row>
    <row r="10" spans="1:50" x14ac:dyDescent="0.2">
      <c r="A10" s="57"/>
      <c r="B10" s="58"/>
      <c r="C10" s="58"/>
      <c r="D10" s="59"/>
      <c r="E10" s="57"/>
      <c r="F10" s="58"/>
      <c r="G10" s="58"/>
      <c r="H10" s="59"/>
      <c r="I10" s="57"/>
      <c r="J10" s="58"/>
      <c r="K10" s="58"/>
      <c r="L10" s="59"/>
      <c r="M10" s="57"/>
      <c r="N10" s="58"/>
      <c r="O10" s="58"/>
      <c r="P10" s="59"/>
      <c r="Q10" s="57"/>
      <c r="R10" s="58"/>
      <c r="S10" s="58"/>
      <c r="T10" s="59"/>
    </row>
    <row r="11" spans="1:50" x14ac:dyDescent="0.2">
      <c r="A11" s="57"/>
      <c r="B11" s="58"/>
      <c r="C11" s="58"/>
      <c r="D11" s="59"/>
      <c r="E11" s="57"/>
      <c r="F11" s="58"/>
      <c r="G11" s="58"/>
      <c r="H11" s="59"/>
      <c r="I11" s="57"/>
      <c r="J11" s="58"/>
      <c r="K11" s="58"/>
      <c r="L11" s="59"/>
      <c r="M11" s="57"/>
      <c r="N11" s="58"/>
      <c r="O11" s="58"/>
      <c r="P11" s="59"/>
      <c r="Q11" s="57"/>
      <c r="R11" s="58"/>
      <c r="S11" s="58"/>
      <c r="T11" s="59"/>
    </row>
    <row r="12" spans="1:50" x14ac:dyDescent="0.2">
      <c r="A12" s="57"/>
      <c r="B12" s="58"/>
      <c r="C12" s="58"/>
      <c r="D12" s="59"/>
      <c r="E12" s="57"/>
      <c r="F12" s="58"/>
      <c r="G12" s="58"/>
      <c r="H12" s="59"/>
      <c r="I12" s="57"/>
      <c r="J12" s="58"/>
      <c r="K12" s="58"/>
      <c r="L12" s="59"/>
      <c r="M12" s="57"/>
      <c r="N12" s="58"/>
      <c r="O12" s="58"/>
      <c r="P12" s="59"/>
      <c r="Q12" s="57"/>
      <c r="R12" s="58"/>
      <c r="S12" s="58"/>
      <c r="T12" s="59"/>
    </row>
    <row r="13" spans="1:50" s="66" customFormat="1" x14ac:dyDescent="0.2">
      <c r="A13" s="62"/>
      <c r="B13" s="63"/>
      <c r="C13" s="63"/>
      <c r="D13" s="64"/>
      <c r="E13" s="62"/>
      <c r="F13" s="63"/>
      <c r="G13" s="63"/>
      <c r="H13" s="64"/>
      <c r="I13" s="62"/>
      <c r="J13" s="63"/>
      <c r="K13" s="63"/>
      <c r="L13" s="64"/>
      <c r="M13" s="62"/>
      <c r="N13" s="63"/>
      <c r="O13" s="63"/>
      <c r="P13" s="64"/>
      <c r="Q13" s="62"/>
      <c r="R13" s="63"/>
      <c r="S13" s="63"/>
      <c r="T13" s="64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</row>
    <row r="14" spans="1:50" s="66" customFormat="1" x14ac:dyDescent="0.2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spans="1:50" s="71" customFormat="1" ht="11.25" x14ac:dyDescent="0.25">
      <c r="A15" s="219" t="s">
        <v>62</v>
      </c>
      <c r="B15" s="220"/>
      <c r="C15" s="220"/>
      <c r="D15" s="220"/>
      <c r="E15" s="220" t="s">
        <v>63</v>
      </c>
      <c r="F15" s="220"/>
      <c r="G15" s="220"/>
      <c r="H15" s="220"/>
      <c r="I15" s="220" t="s">
        <v>64</v>
      </c>
      <c r="J15" s="220"/>
      <c r="K15" s="220"/>
      <c r="L15" s="220"/>
      <c r="M15" s="237" t="s">
        <v>65</v>
      </c>
      <c r="N15" s="237"/>
      <c r="O15" s="237"/>
      <c r="P15" s="237"/>
      <c r="Q15" s="220" t="s">
        <v>66</v>
      </c>
      <c r="R15" s="220"/>
      <c r="S15" s="220"/>
      <c r="T15" s="238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</row>
    <row r="16" spans="1:50" s="66" customFormat="1" x14ac:dyDescent="0.2">
      <c r="A16" s="72"/>
      <c r="B16" s="73"/>
      <c r="C16" s="73"/>
      <c r="D16" s="74"/>
      <c r="E16" s="72"/>
      <c r="F16" s="73"/>
      <c r="G16" s="73"/>
      <c r="H16" s="74"/>
      <c r="I16" s="72"/>
      <c r="J16" s="73"/>
      <c r="K16" s="73"/>
      <c r="L16" s="74"/>
      <c r="M16" s="72"/>
      <c r="N16" s="73"/>
      <c r="O16" s="73"/>
      <c r="P16" s="74"/>
      <c r="Q16" s="72"/>
      <c r="R16" s="73"/>
      <c r="S16" s="73"/>
      <c r="T16" s="74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</row>
    <row r="17" spans="1:50" s="66" customFormat="1" x14ac:dyDescent="0.2">
      <c r="A17" s="57"/>
      <c r="B17" s="58"/>
      <c r="C17" s="58"/>
      <c r="D17" s="59"/>
      <c r="E17" s="57"/>
      <c r="F17" s="58"/>
      <c r="G17" s="58"/>
      <c r="H17" s="59"/>
      <c r="I17" s="57"/>
      <c r="J17" s="58"/>
      <c r="K17" s="58"/>
      <c r="L17" s="59"/>
      <c r="M17" s="57"/>
      <c r="N17" s="58"/>
      <c r="O17" s="58"/>
      <c r="P17" s="59"/>
      <c r="Q17" s="57"/>
      <c r="R17" s="58"/>
      <c r="S17" s="58"/>
      <c r="T17" s="59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</row>
    <row r="18" spans="1:50" s="66" customFormat="1" x14ac:dyDescent="0.2">
      <c r="A18" s="57"/>
      <c r="B18" s="58"/>
      <c r="C18" s="58"/>
      <c r="D18" s="59"/>
      <c r="E18" s="57"/>
      <c r="F18" s="58"/>
      <c r="G18" s="58"/>
      <c r="H18" s="59"/>
      <c r="I18" s="57"/>
      <c r="J18" s="58"/>
      <c r="K18" s="58"/>
      <c r="L18" s="59"/>
      <c r="M18" s="57"/>
      <c r="N18" s="58"/>
      <c r="O18" s="58"/>
      <c r="P18" s="59"/>
      <c r="Q18" s="57"/>
      <c r="R18" s="58"/>
      <c r="S18" s="58"/>
      <c r="T18" s="59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</row>
    <row r="19" spans="1:50" s="66" customFormat="1" x14ac:dyDescent="0.2">
      <c r="A19" s="57"/>
      <c r="B19" s="58"/>
      <c r="C19" s="58"/>
      <c r="D19" s="59"/>
      <c r="E19" s="57"/>
      <c r="F19" s="58"/>
      <c r="G19" s="58"/>
      <c r="H19" s="59"/>
      <c r="I19" s="57"/>
      <c r="J19" s="58"/>
      <c r="K19" s="58"/>
      <c r="L19" s="59"/>
      <c r="M19" s="57"/>
      <c r="N19" s="58"/>
      <c r="O19" s="58"/>
      <c r="P19" s="59"/>
      <c r="Q19" s="57"/>
      <c r="R19" s="58"/>
      <c r="S19" s="58"/>
      <c r="T19" s="59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1:50" s="66" customFormat="1" x14ac:dyDescent="0.2">
      <c r="A20" s="57"/>
      <c r="B20" s="58"/>
      <c r="C20" s="58"/>
      <c r="D20" s="59"/>
      <c r="E20" s="57"/>
      <c r="F20" s="58"/>
      <c r="G20" s="58"/>
      <c r="H20" s="59"/>
      <c r="I20" s="57"/>
      <c r="J20" s="58"/>
      <c r="K20" s="58"/>
      <c r="L20" s="59"/>
      <c r="M20" s="57"/>
      <c r="N20" s="58"/>
      <c r="O20" s="58"/>
      <c r="P20" s="59"/>
      <c r="Q20" s="57"/>
      <c r="R20" s="58"/>
      <c r="S20" s="58"/>
      <c r="T20" s="59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</row>
    <row r="21" spans="1:50" s="66" customFormat="1" x14ac:dyDescent="0.2">
      <c r="A21" s="57"/>
      <c r="B21" s="58"/>
      <c r="C21" s="58"/>
      <c r="D21" s="59"/>
      <c r="E21" s="57"/>
      <c r="F21" s="58"/>
      <c r="G21" s="58"/>
      <c r="H21" s="59"/>
      <c r="I21" s="57"/>
      <c r="J21" s="58"/>
      <c r="K21" s="58"/>
      <c r="L21" s="59"/>
      <c r="M21" s="57"/>
      <c r="N21" s="58"/>
      <c r="O21" s="58"/>
      <c r="P21" s="59"/>
      <c r="Q21" s="57"/>
      <c r="R21" s="58"/>
      <c r="S21" s="58"/>
      <c r="T21" s="5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</row>
    <row r="22" spans="1:50" s="66" customFormat="1" x14ac:dyDescent="0.2">
      <c r="A22" s="57"/>
      <c r="B22" s="58"/>
      <c r="C22" s="58"/>
      <c r="D22" s="59"/>
      <c r="E22" s="57"/>
      <c r="F22" s="58"/>
      <c r="G22" s="58"/>
      <c r="H22" s="59"/>
      <c r="I22" s="57"/>
      <c r="J22" s="58"/>
      <c r="K22" s="58"/>
      <c r="L22" s="59"/>
      <c r="M22" s="57"/>
      <c r="N22" s="58"/>
      <c r="O22" s="58"/>
      <c r="P22" s="59"/>
      <c r="Q22" s="57"/>
      <c r="R22" s="58"/>
      <c r="S22" s="58"/>
      <c r="T22" s="59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</row>
    <row r="23" spans="1:50" s="66" customFormat="1" x14ac:dyDescent="0.2">
      <c r="A23" s="62"/>
      <c r="B23" s="63"/>
      <c r="C23" s="63"/>
      <c r="D23" s="64"/>
      <c r="E23" s="62"/>
      <c r="F23" s="63"/>
      <c r="G23" s="63"/>
      <c r="H23" s="64"/>
      <c r="I23" s="62"/>
      <c r="J23" s="63"/>
      <c r="K23" s="63"/>
      <c r="L23" s="64"/>
      <c r="M23" s="62"/>
      <c r="N23" s="63"/>
      <c r="O23" s="63"/>
      <c r="P23" s="64"/>
      <c r="Q23" s="62"/>
      <c r="R23" s="63"/>
      <c r="S23" s="63"/>
      <c r="T23" s="63"/>
      <c r="U23" s="67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</row>
    <row r="24" spans="1:50" s="65" customFormat="1" x14ac:dyDescent="0.2">
      <c r="E24" s="68"/>
      <c r="F24" s="68"/>
      <c r="G24" s="68"/>
      <c r="H24" s="68"/>
      <c r="I24" s="68"/>
      <c r="J24" s="68"/>
      <c r="K24" s="68"/>
      <c r="L24" s="68"/>
      <c r="M24" s="68"/>
      <c r="U24" s="67"/>
    </row>
    <row r="25" spans="1:50" s="65" customFormat="1" x14ac:dyDescent="0.2">
      <c r="A25" s="239" t="s">
        <v>67</v>
      </c>
      <c r="B25" s="240"/>
      <c r="C25" s="240"/>
      <c r="D25" s="240"/>
      <c r="E25" s="240" t="s">
        <v>68</v>
      </c>
      <c r="F25" s="240"/>
      <c r="G25" s="240"/>
      <c r="H25" s="240"/>
      <c r="I25" s="240" t="s">
        <v>69</v>
      </c>
      <c r="J25" s="240"/>
      <c r="K25" s="240"/>
      <c r="L25" s="240"/>
      <c r="M25" s="240" t="s">
        <v>70</v>
      </c>
      <c r="N25" s="240"/>
      <c r="O25" s="240"/>
      <c r="P25" s="240"/>
      <c r="Q25" s="241" t="s">
        <v>71</v>
      </c>
      <c r="R25" s="241"/>
      <c r="S25" s="241"/>
      <c r="T25" s="241"/>
      <c r="U25" s="67"/>
    </row>
    <row r="26" spans="1:50" s="65" customFormat="1" x14ac:dyDescent="0.2">
      <c r="A26" s="75"/>
      <c r="B26" s="76"/>
      <c r="C26" s="76"/>
      <c r="D26" s="77"/>
      <c r="E26" s="75"/>
      <c r="F26" s="76"/>
      <c r="G26" s="76"/>
      <c r="H26" s="77"/>
      <c r="I26" s="75"/>
      <c r="J26" s="76"/>
      <c r="K26" s="76"/>
      <c r="L26" s="77"/>
      <c r="M26" s="75"/>
      <c r="N26" s="76"/>
      <c r="O26" s="76"/>
      <c r="P26" s="76"/>
      <c r="Q26" s="78" t="s">
        <v>72</v>
      </c>
      <c r="R26" s="78" t="s">
        <v>73</v>
      </c>
      <c r="S26" s="234" t="s">
        <v>74</v>
      </c>
      <c r="T26" s="234"/>
      <c r="U26" s="68"/>
    </row>
    <row r="27" spans="1:50" s="65" customFormat="1" x14ac:dyDescent="0.2">
      <c r="A27" s="57"/>
      <c r="B27" s="58"/>
      <c r="C27" s="58"/>
      <c r="D27" s="59"/>
      <c r="E27" s="57"/>
      <c r="F27" s="58"/>
      <c r="G27" s="58"/>
      <c r="H27" s="59"/>
      <c r="I27" s="57"/>
      <c r="J27" s="58"/>
      <c r="K27" s="58"/>
      <c r="L27" s="59"/>
      <c r="M27" s="57"/>
      <c r="N27" s="58"/>
      <c r="O27" s="58"/>
      <c r="P27" s="58"/>
      <c r="Q27" s="79"/>
      <c r="R27" s="80" t="s">
        <v>75</v>
      </c>
      <c r="S27" s="81"/>
      <c r="T27" s="82" t="s">
        <v>76</v>
      </c>
      <c r="U27" s="68"/>
    </row>
    <row r="28" spans="1:50" s="65" customFormat="1" x14ac:dyDescent="0.2">
      <c r="A28" s="57"/>
      <c r="B28" s="58"/>
      <c r="C28" s="58"/>
      <c r="D28" s="59"/>
      <c r="E28" s="57"/>
      <c r="F28" s="58"/>
      <c r="G28" s="58"/>
      <c r="H28" s="59"/>
      <c r="I28" s="57"/>
      <c r="J28" s="58"/>
      <c r="K28" s="58"/>
      <c r="L28" s="59"/>
      <c r="M28" s="57"/>
      <c r="N28" s="58"/>
      <c r="O28" s="58"/>
      <c r="P28" s="58"/>
      <c r="Q28" s="83"/>
      <c r="R28" s="80" t="s">
        <v>77</v>
      </c>
      <c r="S28" s="84"/>
      <c r="T28" s="82" t="s">
        <v>78</v>
      </c>
      <c r="U28" s="68"/>
    </row>
    <row r="29" spans="1:50" s="65" customFormat="1" x14ac:dyDescent="0.2">
      <c r="A29" s="57"/>
      <c r="B29" s="58"/>
      <c r="C29" s="58"/>
      <c r="D29" s="59"/>
      <c r="E29" s="57"/>
      <c r="F29" s="58"/>
      <c r="G29" s="58"/>
      <c r="H29" s="59"/>
      <c r="I29" s="57"/>
      <c r="J29" s="58"/>
      <c r="K29" s="58"/>
      <c r="L29" s="59"/>
      <c r="M29" s="57"/>
      <c r="N29" s="58"/>
      <c r="O29" s="58"/>
      <c r="P29" s="58"/>
      <c r="Q29" s="85"/>
      <c r="R29" s="80" t="s">
        <v>79</v>
      </c>
      <c r="S29" s="86"/>
      <c r="T29" s="86"/>
      <c r="U29" s="68"/>
    </row>
    <row r="30" spans="1:50" s="65" customFormat="1" x14ac:dyDescent="0.2">
      <c r="A30" s="57"/>
      <c r="B30" s="58"/>
      <c r="C30" s="58"/>
      <c r="D30" s="59"/>
      <c r="E30" s="57"/>
      <c r="F30" s="58"/>
      <c r="G30" s="58"/>
      <c r="H30" s="59"/>
      <c r="I30" s="57"/>
      <c r="J30" s="58"/>
      <c r="K30" s="58"/>
      <c r="L30" s="59"/>
      <c r="M30" s="57"/>
      <c r="N30" s="58"/>
      <c r="O30" s="58"/>
      <c r="P30" s="58"/>
      <c r="Q30" s="235" t="s">
        <v>80</v>
      </c>
      <c r="R30" s="235"/>
      <c r="S30" s="86"/>
      <c r="T30" s="86"/>
      <c r="U30" s="68"/>
    </row>
    <row r="31" spans="1:50" s="66" customFormat="1" x14ac:dyDescent="0.2">
      <c r="A31" s="57"/>
      <c r="B31" s="58"/>
      <c r="C31" s="58"/>
      <c r="D31" s="59"/>
      <c r="E31" s="57"/>
      <c r="F31" s="58"/>
      <c r="G31" s="58"/>
      <c r="H31" s="59"/>
      <c r="I31" s="57"/>
      <c r="J31" s="58"/>
      <c r="K31" s="58"/>
      <c r="L31" s="59"/>
      <c r="M31" s="57"/>
      <c r="N31" s="58"/>
      <c r="O31" s="58"/>
      <c r="P31" s="58"/>
      <c r="Q31" s="87" t="s">
        <v>81</v>
      </c>
      <c r="R31" s="236" t="s">
        <v>82</v>
      </c>
      <c r="S31" s="236"/>
      <c r="T31" s="236"/>
      <c r="U31" s="68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</row>
    <row r="32" spans="1:50" s="66" customFormat="1" x14ac:dyDescent="0.2">
      <c r="A32" s="57"/>
      <c r="B32" s="58"/>
      <c r="C32" s="58"/>
      <c r="D32" s="59"/>
      <c r="E32" s="57"/>
      <c r="F32" s="58"/>
      <c r="G32" s="58"/>
      <c r="H32" s="59"/>
      <c r="I32" s="57"/>
      <c r="J32" s="58"/>
      <c r="K32" s="58"/>
      <c r="L32" s="59"/>
      <c r="M32" s="57"/>
      <c r="N32" s="58"/>
      <c r="O32" s="58"/>
      <c r="P32" s="58"/>
      <c r="Q32" s="87" t="s">
        <v>83</v>
      </c>
      <c r="R32" s="236" t="s">
        <v>84</v>
      </c>
      <c r="S32" s="236"/>
      <c r="T32" s="236"/>
      <c r="U32" s="68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</row>
    <row r="33" spans="1:50" s="66" customFormat="1" x14ac:dyDescent="0.2">
      <c r="A33" s="62"/>
      <c r="B33" s="63"/>
      <c r="C33" s="63"/>
      <c r="D33" s="64"/>
      <c r="E33" s="62"/>
      <c r="F33" s="63"/>
      <c r="G33" s="63"/>
      <c r="H33" s="64"/>
      <c r="I33" s="62"/>
      <c r="J33" s="63"/>
      <c r="K33" s="63"/>
      <c r="L33" s="64"/>
      <c r="M33" s="62"/>
      <c r="N33" s="63"/>
      <c r="O33" s="63"/>
      <c r="P33" s="63"/>
      <c r="Q33" s="87" t="s">
        <v>85</v>
      </c>
      <c r="R33" s="236" t="s">
        <v>86</v>
      </c>
      <c r="S33" s="236"/>
      <c r="T33" s="236"/>
      <c r="U33" s="68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</row>
    <row r="34" spans="1:50" s="66" customFormat="1" x14ac:dyDescent="0.2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68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</row>
    <row r="35" spans="1:50" s="66" customFormat="1" x14ac:dyDescent="0.2">
      <c r="A35" s="226" t="s">
        <v>87</v>
      </c>
      <c r="B35" s="226"/>
      <c r="C35" s="226" t="s">
        <v>88</v>
      </c>
      <c r="D35" s="226"/>
      <c r="E35" s="226" t="s">
        <v>89</v>
      </c>
      <c r="F35" s="226"/>
      <c r="G35" s="226" t="s">
        <v>90</v>
      </c>
      <c r="H35" s="226"/>
      <c r="I35" s="226" t="s">
        <v>91</v>
      </c>
      <c r="J35" s="226"/>
      <c r="K35" s="88"/>
      <c r="L35" s="68"/>
      <c r="M35" s="68"/>
      <c r="N35" s="68"/>
      <c r="O35" s="68"/>
      <c r="P35" s="143"/>
      <c r="Q35" s="143"/>
      <c r="R35" s="143"/>
      <c r="S35" s="143"/>
      <c r="T35" s="89"/>
      <c r="U35" s="90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</row>
    <row r="36" spans="1:50" s="66" customFormat="1" x14ac:dyDescent="0.2">
      <c r="A36" s="88" t="s">
        <v>92</v>
      </c>
      <c r="B36" s="88">
        <v>0</v>
      </c>
      <c r="C36" s="88" t="s">
        <v>92</v>
      </c>
      <c r="D36" s="88">
        <v>0</v>
      </c>
      <c r="E36" s="88" t="s">
        <v>92</v>
      </c>
      <c r="F36" s="88">
        <v>0</v>
      </c>
      <c r="G36" s="88" t="s">
        <v>92</v>
      </c>
      <c r="H36" s="88">
        <v>0</v>
      </c>
      <c r="I36" s="88" t="s">
        <v>92</v>
      </c>
      <c r="J36" s="88">
        <v>0</v>
      </c>
      <c r="K36" s="88"/>
      <c r="L36" s="95"/>
      <c r="M36" s="68"/>
      <c r="N36" s="65"/>
      <c r="O36" s="65"/>
      <c r="P36" s="144"/>
      <c r="Q36" s="144"/>
      <c r="R36" s="144"/>
      <c r="S36" s="144"/>
      <c r="T36" s="90"/>
      <c r="U36" s="90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</row>
    <row r="37" spans="1:50" s="66" customFormat="1" x14ac:dyDescent="0.2">
      <c r="A37" s="88" t="s">
        <v>93</v>
      </c>
      <c r="B37" s="88">
        <v>75</v>
      </c>
      <c r="C37" s="88" t="s">
        <v>93</v>
      </c>
      <c r="D37" s="88">
        <v>75</v>
      </c>
      <c r="E37" s="88" t="s">
        <v>93</v>
      </c>
      <c r="F37" s="88">
        <v>75</v>
      </c>
      <c r="G37" s="88" t="s">
        <v>93</v>
      </c>
      <c r="H37" s="88">
        <v>75</v>
      </c>
      <c r="I37" s="88" t="s">
        <v>93</v>
      </c>
      <c r="J37" s="88">
        <v>75</v>
      </c>
      <c r="K37" s="88"/>
      <c r="L37" s="96"/>
      <c r="M37" s="68"/>
      <c r="N37" s="65"/>
      <c r="O37" s="65"/>
      <c r="P37" s="144"/>
      <c r="Q37" s="144"/>
      <c r="R37" s="144"/>
      <c r="S37" s="144"/>
      <c r="T37" s="90"/>
      <c r="U37" s="90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</row>
    <row r="38" spans="1:50" s="66" customFormat="1" x14ac:dyDescent="0.2">
      <c r="A38" s="88" t="s">
        <v>94</v>
      </c>
      <c r="B38" s="88">
        <v>15</v>
      </c>
      <c r="C38" s="88" t="s">
        <v>94</v>
      </c>
      <c r="D38" s="88">
        <v>15</v>
      </c>
      <c r="E38" s="88" t="s">
        <v>94</v>
      </c>
      <c r="F38" s="88">
        <v>15</v>
      </c>
      <c r="G38" s="88" t="s">
        <v>94</v>
      </c>
      <c r="H38" s="88">
        <v>15</v>
      </c>
      <c r="I38" s="88" t="s">
        <v>94</v>
      </c>
      <c r="J38" s="88">
        <v>15</v>
      </c>
      <c r="K38" s="88"/>
      <c r="L38" s="96"/>
      <c r="M38" s="65"/>
      <c r="N38" s="65"/>
      <c r="O38" s="65"/>
      <c r="P38" s="144"/>
      <c r="Q38" s="144"/>
      <c r="R38" s="144"/>
      <c r="S38" s="144"/>
      <c r="T38" s="90"/>
      <c r="U38" s="90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</row>
    <row r="39" spans="1:50" s="66" customFormat="1" x14ac:dyDescent="0.2">
      <c r="A39" s="88" t="s">
        <v>95</v>
      </c>
      <c r="B39" s="88">
        <v>15</v>
      </c>
      <c r="C39" s="88" t="s">
        <v>95</v>
      </c>
      <c r="D39" s="88">
        <v>15</v>
      </c>
      <c r="E39" s="88" t="s">
        <v>95</v>
      </c>
      <c r="F39" s="88">
        <v>15</v>
      </c>
      <c r="G39" s="88" t="s">
        <v>95</v>
      </c>
      <c r="H39" s="88">
        <v>15</v>
      </c>
      <c r="I39" s="88" t="s">
        <v>95</v>
      </c>
      <c r="J39" s="88">
        <v>15</v>
      </c>
      <c r="K39" s="88"/>
      <c r="L39" s="96"/>
      <c r="M39" s="65"/>
      <c r="N39" s="65"/>
      <c r="O39" s="65"/>
      <c r="P39" s="144"/>
      <c r="Q39" s="144"/>
      <c r="R39" s="144"/>
      <c r="S39" s="144"/>
      <c r="T39" s="90"/>
      <c r="U39" s="90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</row>
    <row r="40" spans="1:50" s="66" customFormat="1" x14ac:dyDescent="0.2">
      <c r="A40" s="88" t="s">
        <v>96</v>
      </c>
      <c r="B40" s="88">
        <v>100</v>
      </c>
      <c r="C40" s="88" t="s">
        <v>96</v>
      </c>
      <c r="D40" s="88">
        <v>100</v>
      </c>
      <c r="E40" s="88" t="s">
        <v>96</v>
      </c>
      <c r="F40" s="88">
        <v>100</v>
      </c>
      <c r="G40" s="88" t="s">
        <v>96</v>
      </c>
      <c r="H40" s="88">
        <v>100</v>
      </c>
      <c r="I40" s="88" t="s">
        <v>96</v>
      </c>
      <c r="J40" s="88">
        <v>100</v>
      </c>
      <c r="K40" s="88"/>
      <c r="L40" s="96"/>
      <c r="M40" s="65"/>
      <c r="N40" s="65"/>
      <c r="O40" s="65"/>
      <c r="P40" s="144"/>
      <c r="Q40" s="144"/>
      <c r="R40" s="144"/>
      <c r="S40" s="144"/>
      <c r="T40" s="90"/>
      <c r="U40" s="90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</row>
    <row r="41" spans="1:50" s="66" customFormat="1" x14ac:dyDescent="0.2">
      <c r="A41" s="228" t="s">
        <v>97</v>
      </c>
      <c r="B41" s="228"/>
      <c r="C41" s="228" t="s">
        <v>97</v>
      </c>
      <c r="D41" s="228"/>
      <c r="E41" s="228" t="s">
        <v>97</v>
      </c>
      <c r="F41" s="228"/>
      <c r="G41" s="228" t="s">
        <v>97</v>
      </c>
      <c r="H41" s="228"/>
      <c r="I41" s="228" t="s">
        <v>97</v>
      </c>
      <c r="J41" s="228"/>
      <c r="K41" s="88"/>
      <c r="L41" s="96"/>
      <c r="M41" s="65"/>
      <c r="N41" s="65"/>
      <c r="O41" s="65"/>
      <c r="P41" s="144"/>
      <c r="Q41" s="144"/>
      <c r="R41" s="144"/>
      <c r="S41" s="144"/>
      <c r="T41" s="90"/>
      <c r="U41" s="90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</row>
    <row r="42" spans="1:50" s="66" customFormat="1" x14ac:dyDescent="0.2">
      <c r="A42" s="88" t="s">
        <v>98</v>
      </c>
      <c r="B42" s="91">
        <f>'2.REGIONS DASHBOARD'!I12*100</f>
        <v>58.571868267159118</v>
      </c>
      <c r="C42" s="88" t="s">
        <v>98</v>
      </c>
      <c r="D42" s="91">
        <f>'2.REGIONS DASHBOARD'!I18*100</f>
        <v>91.868852459016395</v>
      </c>
      <c r="E42" s="88" t="s">
        <v>98</v>
      </c>
      <c r="F42" s="91">
        <f>'2.REGIONS DASHBOARD'!I25*100</f>
        <v>73.421501706484634</v>
      </c>
      <c r="G42" s="88" t="s">
        <v>98</v>
      </c>
      <c r="H42" s="91">
        <f>'2.REGIONS DASHBOARD'!I32*100</f>
        <v>109.99174236168456</v>
      </c>
      <c r="I42" s="88" t="s">
        <v>98</v>
      </c>
      <c r="J42" s="91">
        <f>'2.REGIONS DASHBOARD'!I37*100</f>
        <v>57.610619469026545</v>
      </c>
      <c r="K42" s="88"/>
      <c r="L42" s="96"/>
      <c r="M42" s="65"/>
      <c r="N42" s="65"/>
      <c r="O42" s="65"/>
      <c r="P42" s="144"/>
      <c r="Q42" s="144"/>
      <c r="R42" s="144"/>
      <c r="S42" s="144"/>
      <c r="T42" s="90"/>
      <c r="U42" s="90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</row>
    <row r="43" spans="1:50" s="66" customFormat="1" x14ac:dyDescent="0.2">
      <c r="A43" s="88" t="s">
        <v>99</v>
      </c>
      <c r="B43" s="88">
        <v>1</v>
      </c>
      <c r="C43" s="88" t="s">
        <v>99</v>
      </c>
      <c r="D43" s="88">
        <v>1</v>
      </c>
      <c r="E43" s="88" t="s">
        <v>99</v>
      </c>
      <c r="F43" s="88">
        <v>1</v>
      </c>
      <c r="G43" s="88" t="s">
        <v>99</v>
      </c>
      <c r="H43" s="88">
        <v>1</v>
      </c>
      <c r="I43" s="88" t="s">
        <v>99</v>
      </c>
      <c r="J43" s="88">
        <v>1</v>
      </c>
      <c r="K43" s="88"/>
      <c r="L43" s="96"/>
      <c r="M43" s="65"/>
      <c r="N43" s="65"/>
      <c r="O43" s="65"/>
      <c r="P43" s="144"/>
      <c r="Q43" s="144"/>
      <c r="R43" s="144"/>
      <c r="S43" s="144"/>
      <c r="T43" s="90"/>
      <c r="U43" s="90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</row>
    <row r="44" spans="1:50" s="66" customFormat="1" x14ac:dyDescent="0.2">
      <c r="A44" s="88" t="s">
        <v>100</v>
      </c>
      <c r="B44" s="88">
        <v>122</v>
      </c>
      <c r="C44" s="88" t="s">
        <v>100</v>
      </c>
      <c r="D44" s="88">
        <v>122</v>
      </c>
      <c r="E44" s="88" t="s">
        <v>100</v>
      </c>
      <c r="F44" s="88">
        <v>122</v>
      </c>
      <c r="G44" s="88" t="s">
        <v>100</v>
      </c>
      <c r="H44" s="88">
        <v>122</v>
      </c>
      <c r="I44" s="88" t="s">
        <v>100</v>
      </c>
      <c r="J44" s="88">
        <v>122</v>
      </c>
      <c r="K44" s="88"/>
      <c r="L44" s="96"/>
      <c r="M44" s="65"/>
      <c r="N44" s="65"/>
      <c r="O44" s="65"/>
      <c r="P44" s="144"/>
      <c r="Q44" s="144"/>
      <c r="R44" s="144"/>
      <c r="S44" s="144"/>
      <c r="T44" s="90"/>
      <c r="U44" s="90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</row>
    <row r="45" spans="1:50" s="66" customFormat="1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96"/>
      <c r="M45" s="65"/>
      <c r="N45" s="65"/>
      <c r="O45" s="65"/>
      <c r="P45" s="144"/>
      <c r="Q45" s="144"/>
      <c r="R45" s="144"/>
      <c r="S45" s="144"/>
      <c r="T45" s="90"/>
      <c r="U45" s="90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</row>
    <row r="46" spans="1:50" s="66" customFormat="1" x14ac:dyDescent="0.2">
      <c r="A46" s="233" t="s">
        <v>101</v>
      </c>
      <c r="B46" s="233"/>
      <c r="C46" s="233" t="s">
        <v>101</v>
      </c>
      <c r="D46" s="233"/>
      <c r="E46" s="233" t="s">
        <v>101</v>
      </c>
      <c r="F46" s="233"/>
      <c r="G46" s="233" t="s">
        <v>101</v>
      </c>
      <c r="H46" s="233"/>
      <c r="I46" s="233" t="s">
        <v>101</v>
      </c>
      <c r="J46" s="233"/>
      <c r="K46" s="88"/>
      <c r="L46" s="96"/>
      <c r="M46" s="65"/>
      <c r="N46" s="65"/>
      <c r="O46" s="65"/>
      <c r="P46" s="144"/>
      <c r="Q46" s="144"/>
      <c r="R46" s="144"/>
      <c r="S46" s="144"/>
      <c r="T46" s="90"/>
      <c r="U46" s="90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</row>
    <row r="47" spans="1:50" s="66" customFormat="1" ht="15" x14ac:dyDescent="0.25">
      <c r="A47" s="92" t="s">
        <v>98</v>
      </c>
      <c r="B47" s="93">
        <f>'2.REGIONS DASHBOARD'!I13*100</f>
        <v>26.047619047619047</v>
      </c>
      <c r="C47" s="92" t="s">
        <v>98</v>
      </c>
      <c r="D47" s="94" t="e">
        <f>'2.REGIONS DASHBOARD'!I19*100</f>
        <v>#DIV/0!</v>
      </c>
      <c r="E47" s="92" t="s">
        <v>98</v>
      </c>
      <c r="F47" s="94">
        <f>'2.REGIONS DASHBOARD'!I26*100</f>
        <v>57.768924302788847</v>
      </c>
      <c r="G47" s="92" t="s">
        <v>98</v>
      </c>
      <c r="H47" s="94">
        <f>'2.REGIONS DASHBOARD'!I33*100</f>
        <v>0</v>
      </c>
      <c r="I47" s="92" t="s">
        <v>98</v>
      </c>
      <c r="J47" s="94">
        <f>'2.REGIONS DASHBOARD'!I38*100</f>
        <v>48.875562218890558</v>
      </c>
      <c r="K47" s="88"/>
      <c r="L47" s="96"/>
      <c r="M47" s="65"/>
      <c r="N47" s="65"/>
      <c r="O47" s="65"/>
      <c r="P47" s="144"/>
      <c r="Q47" s="144"/>
      <c r="R47" s="144"/>
      <c r="S47" s="144"/>
      <c r="T47" s="90"/>
      <c r="U47" s="90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</row>
    <row r="48" spans="1:50" s="66" customFormat="1" ht="15" x14ac:dyDescent="0.25">
      <c r="A48" s="92" t="s">
        <v>99</v>
      </c>
      <c r="B48" s="92">
        <v>1</v>
      </c>
      <c r="C48" s="92" t="s">
        <v>99</v>
      </c>
      <c r="D48" s="92">
        <v>1</v>
      </c>
      <c r="E48" s="92" t="s">
        <v>99</v>
      </c>
      <c r="F48" s="92">
        <v>1</v>
      </c>
      <c r="G48" s="92" t="s">
        <v>99</v>
      </c>
      <c r="H48" s="92">
        <v>1</v>
      </c>
      <c r="I48" s="92" t="s">
        <v>99</v>
      </c>
      <c r="J48" s="92">
        <v>1</v>
      </c>
      <c r="K48" s="88"/>
      <c r="L48" s="96"/>
      <c r="M48" s="65"/>
      <c r="N48" s="65"/>
      <c r="O48" s="65"/>
      <c r="P48" s="144"/>
      <c r="Q48" s="144"/>
      <c r="R48" s="144"/>
      <c r="S48" s="144"/>
      <c r="T48" s="90"/>
      <c r="U48" s="90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</row>
    <row r="49" spans="1:50" s="66" customFormat="1" ht="15" x14ac:dyDescent="0.25">
      <c r="A49" s="92" t="s">
        <v>100</v>
      </c>
      <c r="B49" s="92">
        <v>119</v>
      </c>
      <c r="C49" s="92" t="s">
        <v>100</v>
      </c>
      <c r="D49" s="92">
        <v>119</v>
      </c>
      <c r="E49" s="92" t="s">
        <v>100</v>
      </c>
      <c r="F49" s="92">
        <v>119</v>
      </c>
      <c r="G49" s="92" t="s">
        <v>100</v>
      </c>
      <c r="H49" s="92">
        <v>119</v>
      </c>
      <c r="I49" s="92" t="s">
        <v>100</v>
      </c>
      <c r="J49" s="92">
        <v>119</v>
      </c>
      <c r="K49" s="88"/>
      <c r="L49" s="96"/>
      <c r="M49" s="65"/>
      <c r="N49" s="65"/>
      <c r="O49" s="65"/>
      <c r="P49" s="144"/>
      <c r="Q49" s="144"/>
      <c r="R49" s="144"/>
      <c r="S49" s="144"/>
      <c r="T49" s="90"/>
      <c r="U49" s="90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</row>
    <row r="50" spans="1:50" s="66" customFormat="1" x14ac:dyDescent="0.2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96"/>
      <c r="M50" s="65"/>
      <c r="N50" s="65"/>
      <c r="O50" s="65"/>
      <c r="P50" s="144"/>
      <c r="Q50" s="144"/>
      <c r="R50" s="144"/>
      <c r="S50" s="144"/>
      <c r="T50" s="90"/>
      <c r="U50" s="90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</row>
    <row r="51" spans="1:50" s="66" customFormat="1" x14ac:dyDescent="0.2">
      <c r="A51" s="226" t="s">
        <v>102</v>
      </c>
      <c r="B51" s="226"/>
      <c r="C51" s="226" t="s">
        <v>103</v>
      </c>
      <c r="D51" s="226"/>
      <c r="E51" s="226" t="s">
        <v>104</v>
      </c>
      <c r="F51" s="226"/>
      <c r="G51" s="226" t="s">
        <v>105</v>
      </c>
      <c r="H51" s="226"/>
      <c r="I51" s="226" t="s">
        <v>106</v>
      </c>
      <c r="J51" s="226"/>
      <c r="K51" s="88"/>
      <c r="L51" s="96"/>
      <c r="M51" s="65"/>
      <c r="N51" s="65"/>
      <c r="O51" s="65"/>
      <c r="P51" s="144"/>
      <c r="Q51" s="144"/>
      <c r="R51" s="144"/>
      <c r="S51" s="144"/>
      <c r="T51" s="90"/>
      <c r="U51" s="90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</row>
    <row r="52" spans="1:50" s="66" customFormat="1" x14ac:dyDescent="0.2">
      <c r="A52" s="228" t="s">
        <v>107</v>
      </c>
      <c r="B52" s="228"/>
      <c r="C52" s="228" t="s">
        <v>107</v>
      </c>
      <c r="D52" s="228"/>
      <c r="E52" s="228" t="s">
        <v>107</v>
      </c>
      <c r="F52" s="228"/>
      <c r="G52" s="228" t="s">
        <v>107</v>
      </c>
      <c r="H52" s="228"/>
      <c r="I52" s="228" t="s">
        <v>107</v>
      </c>
      <c r="J52" s="228"/>
      <c r="K52" s="88"/>
      <c r="L52" s="96"/>
      <c r="M52" s="65"/>
      <c r="N52" s="65"/>
      <c r="O52" s="65"/>
      <c r="P52" s="144"/>
      <c r="Q52" s="144"/>
      <c r="R52" s="144"/>
      <c r="S52" s="144"/>
      <c r="T52" s="90"/>
      <c r="U52" s="90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</row>
    <row r="53" spans="1:50" s="66" customFormat="1" x14ac:dyDescent="0.2">
      <c r="A53" s="88" t="s">
        <v>92</v>
      </c>
      <c r="B53" s="88">
        <v>0</v>
      </c>
      <c r="C53" s="88" t="s">
        <v>92</v>
      </c>
      <c r="D53" s="88">
        <v>0</v>
      </c>
      <c r="E53" s="88" t="s">
        <v>92</v>
      </c>
      <c r="F53" s="88">
        <v>0</v>
      </c>
      <c r="G53" s="88" t="s">
        <v>92</v>
      </c>
      <c r="H53" s="88">
        <v>0</v>
      </c>
      <c r="I53" s="88" t="s">
        <v>92</v>
      </c>
      <c r="J53" s="88">
        <v>0</v>
      </c>
      <c r="K53" s="88"/>
      <c r="L53" s="96"/>
      <c r="M53" s="65"/>
      <c r="N53" s="65"/>
      <c r="O53" s="65"/>
      <c r="P53" s="144"/>
      <c r="Q53" s="144"/>
      <c r="R53" s="144"/>
      <c r="S53" s="144"/>
      <c r="T53" s="90"/>
      <c r="U53" s="90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0" s="66" customFormat="1" x14ac:dyDescent="0.2">
      <c r="A54" s="88" t="s">
        <v>93</v>
      </c>
      <c r="B54" s="88">
        <v>75</v>
      </c>
      <c r="C54" s="88" t="s">
        <v>93</v>
      </c>
      <c r="D54" s="88">
        <v>75</v>
      </c>
      <c r="E54" s="88" t="s">
        <v>93</v>
      </c>
      <c r="F54" s="88">
        <v>75</v>
      </c>
      <c r="G54" s="88" t="s">
        <v>93</v>
      </c>
      <c r="H54" s="88">
        <v>75</v>
      </c>
      <c r="I54" s="88" t="s">
        <v>93</v>
      </c>
      <c r="J54" s="88">
        <v>75</v>
      </c>
      <c r="K54" s="88"/>
      <c r="L54" s="96"/>
      <c r="M54" s="65"/>
      <c r="N54" s="65"/>
      <c r="O54" s="65"/>
      <c r="P54" s="144"/>
      <c r="Q54" s="144"/>
      <c r="R54" s="144"/>
      <c r="S54" s="144"/>
      <c r="T54" s="90"/>
      <c r="U54" s="90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s="66" customFormat="1" x14ac:dyDescent="0.2">
      <c r="A55" s="88" t="s">
        <v>94</v>
      </c>
      <c r="B55" s="88">
        <v>15</v>
      </c>
      <c r="C55" s="88" t="s">
        <v>94</v>
      </c>
      <c r="D55" s="88">
        <v>15</v>
      </c>
      <c r="E55" s="88" t="s">
        <v>94</v>
      </c>
      <c r="F55" s="88">
        <v>15</v>
      </c>
      <c r="G55" s="88" t="s">
        <v>94</v>
      </c>
      <c r="H55" s="88">
        <v>15</v>
      </c>
      <c r="I55" s="88" t="s">
        <v>94</v>
      </c>
      <c r="J55" s="88">
        <v>15</v>
      </c>
      <c r="K55" s="88"/>
      <c r="L55" s="96"/>
      <c r="M55" s="65"/>
      <c r="N55" s="65"/>
      <c r="O55" s="65"/>
      <c r="P55" s="144"/>
      <c r="Q55" s="144"/>
      <c r="R55" s="144"/>
      <c r="S55" s="144"/>
      <c r="T55" s="90"/>
      <c r="U55" s="90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s="66" customFormat="1" x14ac:dyDescent="0.2">
      <c r="A56" s="88" t="s">
        <v>95</v>
      </c>
      <c r="B56" s="88">
        <v>15</v>
      </c>
      <c r="C56" s="88" t="s">
        <v>95</v>
      </c>
      <c r="D56" s="88">
        <v>15</v>
      </c>
      <c r="E56" s="88" t="s">
        <v>95</v>
      </c>
      <c r="F56" s="88">
        <v>15</v>
      </c>
      <c r="G56" s="88" t="s">
        <v>95</v>
      </c>
      <c r="H56" s="88">
        <v>15</v>
      </c>
      <c r="I56" s="88" t="s">
        <v>95</v>
      </c>
      <c r="J56" s="88">
        <v>15</v>
      </c>
      <c r="K56" s="88"/>
      <c r="L56" s="96"/>
      <c r="M56" s="65"/>
      <c r="N56" s="65"/>
      <c r="O56" s="65"/>
      <c r="P56" s="144"/>
      <c r="Q56" s="144"/>
      <c r="R56" s="144"/>
      <c r="S56" s="144"/>
      <c r="T56" s="90"/>
      <c r="U56" s="90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0" s="66" customFormat="1" x14ac:dyDescent="0.2">
      <c r="A57" s="88" t="s">
        <v>96</v>
      </c>
      <c r="B57" s="88">
        <v>100</v>
      </c>
      <c r="C57" s="88" t="s">
        <v>96</v>
      </c>
      <c r="D57" s="88">
        <v>100</v>
      </c>
      <c r="E57" s="88" t="s">
        <v>96</v>
      </c>
      <c r="F57" s="88">
        <v>100</v>
      </c>
      <c r="G57" s="88" t="s">
        <v>96</v>
      </c>
      <c r="H57" s="88">
        <v>100</v>
      </c>
      <c r="I57" s="88" t="s">
        <v>96</v>
      </c>
      <c r="J57" s="88">
        <v>100</v>
      </c>
      <c r="K57" s="88"/>
      <c r="L57" s="96"/>
      <c r="M57" s="65"/>
      <c r="N57" s="65"/>
      <c r="O57" s="65"/>
      <c r="P57" s="144"/>
      <c r="Q57" s="144"/>
      <c r="R57" s="144"/>
      <c r="S57" s="144"/>
      <c r="T57" s="90"/>
      <c r="U57" s="90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0" s="66" customFormat="1" x14ac:dyDescent="0.2">
      <c r="A58" s="228" t="s">
        <v>97</v>
      </c>
      <c r="B58" s="228"/>
      <c r="C58" s="228" t="s">
        <v>97</v>
      </c>
      <c r="D58" s="228"/>
      <c r="E58" s="228" t="s">
        <v>97</v>
      </c>
      <c r="F58" s="228"/>
      <c r="G58" s="228" t="s">
        <v>97</v>
      </c>
      <c r="H58" s="228"/>
      <c r="I58" s="228" t="s">
        <v>97</v>
      </c>
      <c r="J58" s="228"/>
      <c r="K58" s="88"/>
      <c r="L58" s="96"/>
      <c r="M58" s="65"/>
      <c r="N58" s="65"/>
      <c r="O58" s="65"/>
      <c r="P58" s="144"/>
      <c r="Q58" s="144"/>
      <c r="R58" s="144"/>
      <c r="S58" s="144"/>
      <c r="T58" s="90"/>
      <c r="U58" s="90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1:50" s="66" customFormat="1" x14ac:dyDescent="0.2">
      <c r="A59" s="88" t="s">
        <v>98</v>
      </c>
      <c r="B59" s="91">
        <f>'2.REGIONS DASHBOARD'!I44*100</f>
        <v>30.088495575221241</v>
      </c>
      <c r="C59" s="88" t="s">
        <v>98</v>
      </c>
      <c r="D59" s="91">
        <f>'2.REGIONS DASHBOARD'!I45*100</f>
        <v>75</v>
      </c>
      <c r="E59" s="88" t="s">
        <v>98</v>
      </c>
      <c r="F59" s="91">
        <f>'2.REGIONS DASHBOARD'!I46*100</f>
        <v>0</v>
      </c>
      <c r="G59" s="88" t="s">
        <v>98</v>
      </c>
      <c r="H59" s="91" t="e">
        <f>'2.REGIONS DASHBOARD'!I47*100</f>
        <v>#DIV/0!</v>
      </c>
      <c r="I59" s="88" t="s">
        <v>98</v>
      </c>
      <c r="J59" s="91">
        <f>'2.REGIONS DASHBOARD'!I48*100</f>
        <v>106.25</v>
      </c>
      <c r="K59" s="88"/>
      <c r="L59" s="96"/>
      <c r="M59" s="65"/>
      <c r="N59" s="65"/>
      <c r="O59" s="65"/>
      <c r="P59" s="144"/>
      <c r="Q59" s="144"/>
      <c r="R59" s="144"/>
      <c r="S59" s="144"/>
      <c r="T59" s="90"/>
      <c r="U59" s="90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1:50" s="66" customFormat="1" x14ac:dyDescent="0.2">
      <c r="A60" s="88" t="s">
        <v>99</v>
      </c>
      <c r="B60" s="88">
        <v>1</v>
      </c>
      <c r="C60" s="88" t="s">
        <v>99</v>
      </c>
      <c r="D60" s="88">
        <v>1</v>
      </c>
      <c r="E60" s="88" t="s">
        <v>99</v>
      </c>
      <c r="F60" s="88">
        <v>1</v>
      </c>
      <c r="G60" s="88" t="s">
        <v>99</v>
      </c>
      <c r="H60" s="88">
        <v>1</v>
      </c>
      <c r="I60" s="88" t="s">
        <v>99</v>
      </c>
      <c r="J60" s="88">
        <v>1</v>
      </c>
      <c r="K60" s="88"/>
      <c r="L60" s="96"/>
      <c r="M60" s="65"/>
      <c r="N60" s="65"/>
      <c r="O60" s="65"/>
      <c r="P60" s="144"/>
      <c r="Q60" s="144"/>
      <c r="R60" s="144"/>
      <c r="S60" s="144"/>
      <c r="T60" s="90"/>
      <c r="U60" s="90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:50" s="66" customFormat="1" x14ac:dyDescent="0.2">
      <c r="A61" s="88" t="s">
        <v>100</v>
      </c>
      <c r="B61" s="88">
        <v>122</v>
      </c>
      <c r="C61" s="88" t="s">
        <v>100</v>
      </c>
      <c r="D61" s="88">
        <v>122</v>
      </c>
      <c r="E61" s="88" t="s">
        <v>100</v>
      </c>
      <c r="F61" s="88">
        <v>122</v>
      </c>
      <c r="G61" s="88" t="s">
        <v>100</v>
      </c>
      <c r="H61" s="88">
        <v>122</v>
      </c>
      <c r="I61" s="88" t="s">
        <v>100</v>
      </c>
      <c r="J61" s="88">
        <v>122</v>
      </c>
      <c r="K61" s="88"/>
      <c r="L61" s="96"/>
      <c r="M61" s="65"/>
      <c r="N61" s="65"/>
      <c r="O61" s="65"/>
      <c r="P61" s="144"/>
      <c r="Q61" s="144"/>
      <c r="R61" s="144"/>
      <c r="S61" s="144"/>
      <c r="T61" s="90"/>
      <c r="U61" s="90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:50" s="66" customFormat="1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96"/>
      <c r="M62" s="65"/>
      <c r="N62" s="65"/>
      <c r="O62" s="65"/>
      <c r="P62" s="144"/>
      <c r="Q62" s="144"/>
      <c r="R62" s="144"/>
      <c r="S62" s="144"/>
      <c r="T62" s="90"/>
      <c r="U62" s="90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:50" s="66" customFormat="1" x14ac:dyDescent="0.2">
      <c r="A63" s="233" t="s">
        <v>101</v>
      </c>
      <c r="B63" s="233"/>
      <c r="C63" s="233" t="s">
        <v>101</v>
      </c>
      <c r="D63" s="233"/>
      <c r="E63" s="233" t="s">
        <v>101</v>
      </c>
      <c r="F63" s="233"/>
      <c r="G63" s="233" t="s">
        <v>101</v>
      </c>
      <c r="H63" s="233"/>
      <c r="I63" s="233" t="s">
        <v>101</v>
      </c>
      <c r="J63" s="233"/>
      <c r="K63" s="88"/>
      <c r="L63" s="96"/>
      <c r="M63" s="65"/>
      <c r="N63" s="65"/>
      <c r="O63" s="65"/>
      <c r="P63" s="144"/>
      <c r="Q63" s="144"/>
      <c r="R63" s="144"/>
      <c r="S63" s="144"/>
      <c r="T63" s="90"/>
      <c r="U63" s="90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</row>
    <row r="64" spans="1:50" s="66" customFormat="1" ht="15" x14ac:dyDescent="0.25">
      <c r="A64" s="92" t="s">
        <v>98</v>
      </c>
      <c r="B64" s="92">
        <v>20</v>
      </c>
      <c r="C64" s="92" t="s">
        <v>98</v>
      </c>
      <c r="D64" s="92">
        <v>20</v>
      </c>
      <c r="E64" s="92" t="s">
        <v>98</v>
      </c>
      <c r="F64" s="92">
        <v>20</v>
      </c>
      <c r="G64" s="92" t="s">
        <v>98</v>
      </c>
      <c r="H64" s="92">
        <v>20</v>
      </c>
      <c r="I64" s="92" t="s">
        <v>98</v>
      </c>
      <c r="J64" s="92">
        <v>20</v>
      </c>
      <c r="K64" s="88"/>
      <c r="L64" s="96"/>
      <c r="M64" s="65"/>
      <c r="N64" s="65"/>
      <c r="O64" s="65"/>
      <c r="P64" s="144"/>
      <c r="Q64" s="144"/>
      <c r="R64" s="144"/>
      <c r="S64" s="144"/>
      <c r="T64" s="90"/>
      <c r="U64" s="90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</row>
    <row r="65" spans="1:50" s="66" customFormat="1" ht="15" x14ac:dyDescent="0.25">
      <c r="A65" s="92" t="s">
        <v>99</v>
      </c>
      <c r="B65" s="92">
        <v>1</v>
      </c>
      <c r="C65" s="92" t="s">
        <v>99</v>
      </c>
      <c r="D65" s="92">
        <v>1</v>
      </c>
      <c r="E65" s="92" t="s">
        <v>99</v>
      </c>
      <c r="F65" s="92">
        <v>1</v>
      </c>
      <c r="G65" s="92" t="s">
        <v>99</v>
      </c>
      <c r="H65" s="92">
        <v>1</v>
      </c>
      <c r="I65" s="92" t="s">
        <v>99</v>
      </c>
      <c r="J65" s="92">
        <v>1</v>
      </c>
      <c r="K65" s="88"/>
      <c r="L65" s="96"/>
      <c r="M65" s="65"/>
      <c r="N65" s="65"/>
      <c r="O65" s="65"/>
      <c r="P65" s="144"/>
      <c r="Q65" s="144"/>
      <c r="R65" s="144"/>
      <c r="S65" s="144"/>
      <c r="T65" s="90"/>
      <c r="U65" s="90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</row>
    <row r="66" spans="1:50" s="66" customFormat="1" ht="15" x14ac:dyDescent="0.25">
      <c r="A66" s="92" t="s">
        <v>100</v>
      </c>
      <c r="B66" s="92">
        <v>119</v>
      </c>
      <c r="C66" s="92" t="s">
        <v>100</v>
      </c>
      <c r="D66" s="92">
        <v>119</v>
      </c>
      <c r="E66" s="92" t="s">
        <v>100</v>
      </c>
      <c r="F66" s="92">
        <v>119</v>
      </c>
      <c r="G66" s="92" t="s">
        <v>100</v>
      </c>
      <c r="H66" s="92">
        <v>119</v>
      </c>
      <c r="I66" s="92" t="s">
        <v>100</v>
      </c>
      <c r="J66" s="92">
        <v>119</v>
      </c>
      <c r="K66" s="88"/>
      <c r="L66" s="96"/>
      <c r="M66" s="65"/>
      <c r="N66" s="65"/>
      <c r="O66" s="65"/>
      <c r="P66" s="144"/>
      <c r="Q66" s="144"/>
      <c r="R66" s="144"/>
      <c r="S66" s="144"/>
      <c r="T66" s="90"/>
      <c r="U66" s="90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</row>
    <row r="67" spans="1:50" s="66" customFormat="1" x14ac:dyDescent="0.2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96"/>
      <c r="M67" s="65"/>
      <c r="N67" s="65"/>
      <c r="O67" s="65"/>
      <c r="P67" s="144"/>
      <c r="Q67" s="144"/>
      <c r="R67" s="144"/>
      <c r="S67" s="144"/>
      <c r="T67" s="90"/>
      <c r="U67" s="90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</row>
    <row r="68" spans="1:50" s="66" customFormat="1" x14ac:dyDescent="0.2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96"/>
      <c r="M68" s="65"/>
      <c r="N68" s="65"/>
      <c r="O68" s="65"/>
      <c r="P68" s="144"/>
      <c r="Q68" s="144"/>
      <c r="R68" s="144"/>
      <c r="S68" s="144"/>
      <c r="T68" s="90"/>
      <c r="U68" s="90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</row>
    <row r="69" spans="1:50" s="66" customFormat="1" x14ac:dyDescent="0.2">
      <c r="A69" s="226" t="s">
        <v>108</v>
      </c>
      <c r="B69" s="226"/>
      <c r="C69" s="226" t="s">
        <v>109</v>
      </c>
      <c r="D69" s="226"/>
      <c r="E69" s="226" t="s">
        <v>110</v>
      </c>
      <c r="F69" s="226"/>
      <c r="G69" s="226" t="s">
        <v>111</v>
      </c>
      <c r="H69" s="226"/>
      <c r="I69" s="88"/>
      <c r="J69" s="88"/>
      <c r="K69" s="88"/>
      <c r="L69" s="96"/>
      <c r="M69" s="65"/>
      <c r="N69" s="65"/>
      <c r="O69" s="65"/>
      <c r="P69" s="144"/>
      <c r="Q69" s="144"/>
      <c r="R69" s="144"/>
      <c r="S69" s="144"/>
      <c r="T69" s="90"/>
      <c r="U69" s="90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</row>
    <row r="70" spans="1:50" s="66" customFormat="1" x14ac:dyDescent="0.2">
      <c r="A70" s="228" t="s">
        <v>107</v>
      </c>
      <c r="B70" s="228"/>
      <c r="C70" s="228" t="s">
        <v>107</v>
      </c>
      <c r="D70" s="228"/>
      <c r="E70" s="228" t="s">
        <v>107</v>
      </c>
      <c r="F70" s="228"/>
      <c r="G70" s="228" t="s">
        <v>107</v>
      </c>
      <c r="H70" s="228"/>
      <c r="I70" s="88"/>
      <c r="J70" s="88"/>
      <c r="K70" s="88"/>
      <c r="L70" s="96"/>
      <c r="M70" s="65"/>
      <c r="N70" s="65"/>
      <c r="O70" s="65"/>
      <c r="P70" s="144"/>
      <c r="Q70" s="144"/>
      <c r="R70" s="144"/>
      <c r="S70" s="144"/>
      <c r="T70" s="90"/>
      <c r="U70" s="90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</row>
    <row r="71" spans="1:50" s="66" customFormat="1" x14ac:dyDescent="0.2">
      <c r="A71" s="88" t="s">
        <v>92</v>
      </c>
      <c r="B71" s="88">
        <v>0</v>
      </c>
      <c r="C71" s="88" t="s">
        <v>92</v>
      </c>
      <c r="D71" s="88">
        <v>0</v>
      </c>
      <c r="E71" s="88" t="s">
        <v>92</v>
      </c>
      <c r="F71" s="88">
        <v>0</v>
      </c>
      <c r="G71" s="88" t="s">
        <v>92</v>
      </c>
      <c r="H71" s="88">
        <v>0</v>
      </c>
      <c r="I71" s="88"/>
      <c r="J71" s="88"/>
      <c r="K71" s="88"/>
      <c r="L71" s="96"/>
      <c r="M71" s="65"/>
      <c r="N71" s="65"/>
      <c r="O71" s="65"/>
      <c r="P71" s="144"/>
      <c r="Q71" s="144"/>
      <c r="R71" s="144"/>
      <c r="S71" s="144"/>
      <c r="T71" s="90"/>
      <c r="U71" s="90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</row>
    <row r="72" spans="1:50" s="66" customFormat="1" x14ac:dyDescent="0.2">
      <c r="A72" s="88" t="s">
        <v>93</v>
      </c>
      <c r="B72" s="88">
        <v>75</v>
      </c>
      <c r="C72" s="88" t="s">
        <v>93</v>
      </c>
      <c r="D72" s="88">
        <v>75</v>
      </c>
      <c r="E72" s="88" t="s">
        <v>93</v>
      </c>
      <c r="F72" s="88">
        <v>75</v>
      </c>
      <c r="G72" s="88" t="s">
        <v>93</v>
      </c>
      <c r="H72" s="88">
        <v>75</v>
      </c>
      <c r="I72" s="88"/>
      <c r="J72" s="88"/>
      <c r="K72" s="88"/>
      <c r="L72" s="96"/>
      <c r="M72" s="65"/>
      <c r="N72" s="65"/>
      <c r="O72" s="65"/>
      <c r="P72" s="144"/>
      <c r="Q72" s="144"/>
      <c r="R72" s="144"/>
      <c r="S72" s="144"/>
      <c r="T72" s="90"/>
      <c r="U72" s="90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</row>
    <row r="73" spans="1:50" s="66" customFormat="1" x14ac:dyDescent="0.2">
      <c r="A73" s="88" t="s">
        <v>94</v>
      </c>
      <c r="B73" s="88">
        <v>15</v>
      </c>
      <c r="C73" s="88" t="s">
        <v>94</v>
      </c>
      <c r="D73" s="88">
        <v>15</v>
      </c>
      <c r="E73" s="88" t="s">
        <v>94</v>
      </c>
      <c r="F73" s="88">
        <v>15</v>
      </c>
      <c r="G73" s="88" t="s">
        <v>94</v>
      </c>
      <c r="H73" s="88">
        <v>15</v>
      </c>
      <c r="I73" s="88"/>
      <c r="J73" s="88"/>
      <c r="K73" s="88"/>
      <c r="L73" s="65"/>
      <c r="M73" s="65"/>
      <c r="N73" s="65"/>
      <c r="O73" s="65"/>
      <c r="P73" s="144"/>
      <c r="Q73" s="144"/>
      <c r="R73" s="144"/>
      <c r="S73" s="144"/>
      <c r="T73" s="90"/>
      <c r="U73" s="90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</row>
    <row r="74" spans="1:50" s="66" customFormat="1" x14ac:dyDescent="0.2">
      <c r="A74" s="88" t="s">
        <v>95</v>
      </c>
      <c r="B74" s="88">
        <v>15</v>
      </c>
      <c r="C74" s="88" t="s">
        <v>95</v>
      </c>
      <c r="D74" s="88">
        <v>15</v>
      </c>
      <c r="E74" s="88" t="s">
        <v>95</v>
      </c>
      <c r="F74" s="88">
        <v>15</v>
      </c>
      <c r="G74" s="88" t="s">
        <v>95</v>
      </c>
      <c r="H74" s="88">
        <v>15</v>
      </c>
      <c r="I74" s="88"/>
      <c r="J74" s="88"/>
      <c r="K74" s="88"/>
      <c r="L74" s="65"/>
      <c r="M74" s="65"/>
      <c r="N74" s="65"/>
      <c r="O74" s="65"/>
      <c r="P74" s="144"/>
      <c r="Q74" s="144"/>
      <c r="R74" s="144"/>
      <c r="S74" s="144"/>
      <c r="T74" s="90"/>
      <c r="U74" s="90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</row>
    <row r="75" spans="1:50" s="66" customFormat="1" x14ac:dyDescent="0.2">
      <c r="A75" s="88" t="s">
        <v>96</v>
      </c>
      <c r="B75" s="88">
        <v>100</v>
      </c>
      <c r="C75" s="88" t="s">
        <v>96</v>
      </c>
      <c r="D75" s="88">
        <v>100</v>
      </c>
      <c r="E75" s="88" t="s">
        <v>96</v>
      </c>
      <c r="F75" s="88">
        <v>100</v>
      </c>
      <c r="G75" s="88" t="s">
        <v>96</v>
      </c>
      <c r="H75" s="88">
        <v>100</v>
      </c>
      <c r="I75" s="88"/>
      <c r="J75" s="88"/>
      <c r="K75" s="88"/>
      <c r="L75" s="65"/>
      <c r="M75" s="65"/>
      <c r="N75" s="65"/>
      <c r="O75" s="65"/>
      <c r="P75" s="144"/>
      <c r="Q75" s="144"/>
      <c r="R75" s="144"/>
      <c r="S75" s="144"/>
      <c r="T75" s="90"/>
      <c r="U75" s="90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</row>
    <row r="76" spans="1:50" s="66" customFormat="1" x14ac:dyDescent="0.2">
      <c r="A76" s="228" t="s">
        <v>97</v>
      </c>
      <c r="B76" s="228"/>
      <c r="C76" s="228" t="s">
        <v>97</v>
      </c>
      <c r="D76" s="228"/>
      <c r="E76" s="228" t="s">
        <v>97</v>
      </c>
      <c r="F76" s="228"/>
      <c r="G76" s="228" t="s">
        <v>97</v>
      </c>
      <c r="H76" s="228"/>
      <c r="I76" s="88"/>
      <c r="J76" s="88"/>
      <c r="K76" s="88">
        <f>'2.REGIONS DASHBOARD'!I59*100</f>
        <v>4134.4537815126205</v>
      </c>
      <c r="L76" s="65"/>
      <c r="M76" s="65"/>
      <c r="N76" s="65"/>
      <c r="O76" s="65"/>
      <c r="P76" s="144"/>
      <c r="Q76" s="144"/>
      <c r="R76" s="144"/>
      <c r="S76" s="144"/>
      <c r="T76" s="90"/>
      <c r="U76" s="90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</row>
    <row r="77" spans="1:50" s="66" customFormat="1" x14ac:dyDescent="0.2">
      <c r="A77" s="88" t="s">
        <v>98</v>
      </c>
      <c r="B77" s="91">
        <f>'2.REGIONS DASHBOARD'!I49*100</f>
        <v>60.714285714285722</v>
      </c>
      <c r="C77" s="88" t="s">
        <v>98</v>
      </c>
      <c r="D77" s="91">
        <f>'2.REGIONS DASHBOARD'!I57*100</f>
        <v>25</v>
      </c>
      <c r="E77" s="88" t="s">
        <v>98</v>
      </c>
      <c r="F77" s="91">
        <f>IF(K76&gt;140,140,K76)</f>
        <v>140</v>
      </c>
      <c r="G77" s="88" t="s">
        <v>98</v>
      </c>
      <c r="H77" s="91">
        <f>'2.REGIONS DASHBOARD'!I42*100</f>
        <v>78.343949044585997</v>
      </c>
      <c r="I77" s="88"/>
      <c r="J77" s="88"/>
      <c r="K77" s="88"/>
      <c r="L77" s="65"/>
      <c r="M77" s="65"/>
      <c r="N77" s="65"/>
      <c r="O77" s="65"/>
      <c r="P77" s="144"/>
      <c r="Q77" s="144"/>
      <c r="R77" s="144"/>
      <c r="S77" s="144"/>
      <c r="T77" s="90"/>
      <c r="U77" s="90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</row>
    <row r="78" spans="1:50" s="66" customFormat="1" x14ac:dyDescent="0.2">
      <c r="A78" s="88" t="s">
        <v>99</v>
      </c>
      <c r="B78" s="88">
        <v>1</v>
      </c>
      <c r="C78" s="88" t="s">
        <v>99</v>
      </c>
      <c r="D78" s="88">
        <v>1</v>
      </c>
      <c r="E78" s="88" t="s">
        <v>99</v>
      </c>
      <c r="F78" s="88">
        <v>1</v>
      </c>
      <c r="G78" s="88" t="s">
        <v>99</v>
      </c>
      <c r="H78" s="88">
        <v>1</v>
      </c>
      <c r="I78" s="88"/>
      <c r="J78" s="88"/>
      <c r="K78" s="88"/>
      <c r="L78" s="65"/>
      <c r="M78" s="65"/>
      <c r="N78" s="65"/>
      <c r="O78" s="65"/>
      <c r="P78" s="144"/>
      <c r="Q78" s="144"/>
      <c r="R78" s="144"/>
      <c r="S78" s="144"/>
      <c r="T78" s="90"/>
      <c r="U78" s="90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</row>
    <row r="79" spans="1:50" s="66" customFormat="1" x14ac:dyDescent="0.2">
      <c r="A79" s="88" t="s">
        <v>100</v>
      </c>
      <c r="B79" s="88">
        <v>122</v>
      </c>
      <c r="C79" s="88" t="s">
        <v>100</v>
      </c>
      <c r="D79" s="88">
        <v>122</v>
      </c>
      <c r="E79" s="88" t="s">
        <v>100</v>
      </c>
      <c r="F79" s="88">
        <v>122</v>
      </c>
      <c r="G79" s="88" t="s">
        <v>100</v>
      </c>
      <c r="H79" s="88">
        <v>122</v>
      </c>
      <c r="I79" s="88"/>
      <c r="J79" s="88"/>
      <c r="K79" s="88"/>
      <c r="L79" s="65"/>
      <c r="M79" s="65"/>
      <c r="N79" s="65"/>
      <c r="O79" s="65"/>
      <c r="P79" s="144"/>
      <c r="Q79" s="144"/>
      <c r="R79" s="144"/>
      <c r="S79" s="144"/>
      <c r="T79" s="90"/>
      <c r="U79" s="90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</row>
    <row r="80" spans="1:50" s="66" customFormat="1" x14ac:dyDescent="0.2">
      <c r="A80" s="233" t="s">
        <v>101</v>
      </c>
      <c r="B80" s="233"/>
      <c r="C80" s="233" t="s">
        <v>101</v>
      </c>
      <c r="D80" s="233"/>
      <c r="E80" s="233" t="s">
        <v>101</v>
      </c>
      <c r="F80" s="233"/>
      <c r="G80" s="233" t="s">
        <v>101</v>
      </c>
      <c r="H80" s="233"/>
      <c r="I80" s="88"/>
      <c r="J80" s="88"/>
      <c r="K80" s="88"/>
      <c r="L80" s="65"/>
      <c r="M80" s="65"/>
      <c r="N80" s="65"/>
      <c r="O80" s="65"/>
      <c r="P80" s="144"/>
      <c r="Q80" s="144"/>
      <c r="R80" s="144"/>
      <c r="S80" s="144"/>
      <c r="T80" s="90"/>
      <c r="U80" s="90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</row>
    <row r="81" spans="1:50" s="66" customFormat="1" ht="15" x14ac:dyDescent="0.25">
      <c r="A81" s="92" t="s">
        <v>98</v>
      </c>
      <c r="B81" s="92">
        <v>20</v>
      </c>
      <c r="C81" s="92" t="s">
        <v>98</v>
      </c>
      <c r="D81" s="94">
        <f>'2.REGIONS DASHBOARD'!I58*100</f>
        <v>0</v>
      </c>
      <c r="E81" s="92" t="s">
        <v>98</v>
      </c>
      <c r="F81" s="92">
        <v>20</v>
      </c>
      <c r="G81" s="92" t="s">
        <v>98</v>
      </c>
      <c r="H81" s="94">
        <f>'2.REGIONS DASHBOARD'!I43*100</f>
        <v>68.181818181818173</v>
      </c>
      <c r="I81" s="88"/>
      <c r="J81" s="88"/>
      <c r="K81" s="88"/>
      <c r="L81" s="65"/>
      <c r="M81" s="65"/>
      <c r="N81" s="65"/>
      <c r="O81" s="65"/>
      <c r="P81" s="144"/>
      <c r="Q81" s="144"/>
      <c r="R81" s="144"/>
      <c r="S81" s="144"/>
      <c r="T81" s="90"/>
      <c r="U81" s="90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</row>
    <row r="82" spans="1:50" ht="15" x14ac:dyDescent="0.25">
      <c r="A82" s="92" t="s">
        <v>99</v>
      </c>
      <c r="B82" s="92">
        <v>1</v>
      </c>
      <c r="C82" s="92" t="s">
        <v>99</v>
      </c>
      <c r="D82" s="92">
        <v>1</v>
      </c>
      <c r="E82" s="92" t="s">
        <v>99</v>
      </c>
      <c r="F82" s="92">
        <v>1</v>
      </c>
      <c r="G82" s="92" t="s">
        <v>99</v>
      </c>
      <c r="H82" s="92">
        <v>1</v>
      </c>
      <c r="I82" s="88"/>
      <c r="J82" s="88"/>
      <c r="K82" s="88"/>
      <c r="L82" s="65"/>
      <c r="M82" s="65"/>
      <c r="N82" s="65"/>
      <c r="O82" s="65"/>
      <c r="P82" s="144"/>
      <c r="Q82" s="144"/>
      <c r="R82" s="144"/>
      <c r="S82" s="144"/>
      <c r="T82" s="90"/>
      <c r="U82" s="90"/>
    </row>
    <row r="83" spans="1:50" ht="15" x14ac:dyDescent="0.25">
      <c r="A83" s="92" t="s">
        <v>100</v>
      </c>
      <c r="B83" s="92">
        <v>119</v>
      </c>
      <c r="C83" s="92" t="s">
        <v>100</v>
      </c>
      <c r="D83" s="92">
        <v>119</v>
      </c>
      <c r="E83" s="92" t="s">
        <v>100</v>
      </c>
      <c r="F83" s="92">
        <v>119</v>
      </c>
      <c r="G83" s="92" t="s">
        <v>100</v>
      </c>
      <c r="H83" s="92">
        <v>119</v>
      </c>
      <c r="I83" s="88"/>
      <c r="J83" s="88"/>
      <c r="K83" s="88"/>
      <c r="L83" s="65"/>
      <c r="M83" s="65"/>
      <c r="N83" s="65"/>
      <c r="O83" s="65"/>
      <c r="P83" s="144"/>
      <c r="Q83" s="144"/>
      <c r="R83" s="144"/>
      <c r="S83" s="144"/>
      <c r="T83" s="90"/>
      <c r="U83" s="90"/>
    </row>
    <row r="84" spans="1:50" x14ac:dyDescent="0.2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65"/>
      <c r="M84" s="65"/>
      <c r="N84" s="65"/>
      <c r="O84" s="65"/>
      <c r="P84" s="90"/>
      <c r="Q84" s="90"/>
      <c r="R84" s="90"/>
      <c r="S84" s="90"/>
      <c r="T84" s="90"/>
      <c r="U84" s="90"/>
    </row>
    <row r="85" spans="1:50" x14ac:dyDescent="0.2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65"/>
      <c r="M85" s="65"/>
      <c r="N85" s="65"/>
      <c r="O85" s="65"/>
      <c r="P85" s="90"/>
      <c r="Q85" s="90"/>
      <c r="R85" s="90"/>
      <c r="S85" s="90"/>
      <c r="T85" s="90"/>
      <c r="U85" s="90"/>
    </row>
    <row r="86" spans="1:50" x14ac:dyDescent="0.2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90"/>
      <c r="Q86" s="90"/>
      <c r="R86" s="90"/>
      <c r="S86" s="90"/>
      <c r="T86" s="90"/>
      <c r="U86" s="90"/>
    </row>
    <row r="87" spans="1:50" x14ac:dyDescent="0.2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90"/>
      <c r="P87" s="90"/>
      <c r="Q87" s="90"/>
      <c r="R87" s="90"/>
      <c r="S87" s="90"/>
      <c r="T87" s="90"/>
      <c r="U87" s="90"/>
    </row>
    <row r="88" spans="1:50" x14ac:dyDescent="0.2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90"/>
      <c r="P88" s="90"/>
      <c r="Q88" s="90"/>
      <c r="R88" s="90"/>
      <c r="S88" s="90"/>
      <c r="T88" s="90"/>
      <c r="U88" s="90"/>
    </row>
    <row r="89" spans="1:50" x14ac:dyDescent="0.2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90"/>
      <c r="P89" s="90"/>
      <c r="Q89" s="90"/>
      <c r="R89" s="90"/>
      <c r="S89" s="90"/>
      <c r="T89" s="90"/>
      <c r="U89" s="90"/>
    </row>
    <row r="90" spans="1:50" x14ac:dyDescent="0.2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90"/>
      <c r="P90" s="90"/>
      <c r="Q90" s="90"/>
      <c r="R90" s="90"/>
      <c r="S90" s="90"/>
      <c r="T90" s="90"/>
      <c r="U90" s="90"/>
    </row>
    <row r="91" spans="1:50" s="51" customFormat="1" x14ac:dyDescent="0.2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90"/>
      <c r="P91" s="90"/>
      <c r="Q91" s="90"/>
      <c r="R91" s="90"/>
      <c r="S91" s="90"/>
      <c r="T91" s="90"/>
      <c r="U91" s="90"/>
    </row>
    <row r="92" spans="1:50" s="51" customForma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</row>
    <row r="93" spans="1:50" s="51" customForma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</row>
    <row r="94" spans="1:50" s="51" customForma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</row>
    <row r="95" spans="1:50" s="51" customForma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</row>
    <row r="96" spans="1:50" s="51" customForma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</row>
    <row r="97" s="51" customFormat="1" x14ac:dyDescent="0.2"/>
    <row r="98" s="51" customFormat="1" x14ac:dyDescent="0.2"/>
    <row r="99" s="51" customFormat="1" x14ac:dyDescent="0.2"/>
    <row r="100" s="51" customFormat="1" x14ac:dyDescent="0.2"/>
    <row r="101" s="51" customFormat="1" x14ac:dyDescent="0.2"/>
    <row r="102" s="51" customFormat="1" x14ac:dyDescent="0.2"/>
    <row r="103" s="51" customFormat="1" x14ac:dyDescent="0.2"/>
    <row r="104" s="51" customFormat="1" x14ac:dyDescent="0.2"/>
    <row r="105" s="51" customFormat="1" x14ac:dyDescent="0.2"/>
    <row r="106" s="51" customFormat="1" x14ac:dyDescent="0.2"/>
    <row r="107" s="51" customFormat="1" x14ac:dyDescent="0.2"/>
    <row r="108" s="51" customFormat="1" x14ac:dyDescent="0.2"/>
    <row r="109" s="51" customFormat="1" x14ac:dyDescent="0.2"/>
    <row r="110" s="51" customFormat="1" x14ac:dyDescent="0.2"/>
    <row r="111" s="51" customFormat="1" x14ac:dyDescent="0.2"/>
    <row r="112" s="51" customFormat="1" x14ac:dyDescent="0.2"/>
    <row r="113" s="51" customFormat="1" x14ac:dyDescent="0.2"/>
    <row r="114" s="51" customFormat="1" x14ac:dyDescent="0.2"/>
    <row r="115" s="51" customFormat="1" x14ac:dyDescent="0.2"/>
    <row r="116" s="51" customFormat="1" x14ac:dyDescent="0.2"/>
    <row r="117" s="51" customFormat="1" x14ac:dyDescent="0.2"/>
    <row r="118" s="51" customFormat="1" x14ac:dyDescent="0.2"/>
    <row r="119" s="51" customFormat="1" x14ac:dyDescent="0.2"/>
    <row r="120" s="51" customFormat="1" x14ac:dyDescent="0.2"/>
    <row r="121" s="51" customFormat="1" x14ac:dyDescent="0.2"/>
    <row r="122" s="51" customFormat="1" x14ac:dyDescent="0.2"/>
    <row r="123" s="51" customFormat="1" x14ac:dyDescent="0.2"/>
    <row r="124" s="51" customFormat="1" x14ac:dyDescent="0.2"/>
    <row r="125" s="51" customFormat="1" x14ac:dyDescent="0.2"/>
    <row r="126" s="51" customFormat="1" x14ac:dyDescent="0.2"/>
    <row r="127" s="51" customFormat="1" x14ac:dyDescent="0.2"/>
    <row r="128" s="51" customFormat="1" x14ac:dyDescent="0.2"/>
    <row r="129" s="51" customFormat="1" x14ac:dyDescent="0.2"/>
    <row r="130" s="51" customFormat="1" x14ac:dyDescent="0.2"/>
    <row r="131" s="51" customFormat="1" x14ac:dyDescent="0.2"/>
    <row r="132" s="51" customFormat="1" x14ac:dyDescent="0.2"/>
    <row r="133" s="51" customFormat="1" x14ac:dyDescent="0.2"/>
    <row r="134" s="51" customFormat="1" x14ac:dyDescent="0.2"/>
    <row r="135" s="51" customFormat="1" x14ac:dyDescent="0.2"/>
    <row r="136" s="51" customFormat="1" x14ac:dyDescent="0.2"/>
    <row r="137" s="51" customFormat="1" x14ac:dyDescent="0.2"/>
    <row r="138" s="51" customFormat="1" x14ac:dyDescent="0.2"/>
    <row r="139" s="51" customFormat="1" x14ac:dyDescent="0.2"/>
    <row r="140" s="51" customFormat="1" x14ac:dyDescent="0.2"/>
    <row r="141" s="51" customFormat="1" x14ac:dyDescent="0.2"/>
    <row r="142" s="51" customFormat="1" x14ac:dyDescent="0.2"/>
    <row r="143" s="51" customFormat="1" x14ac:dyDescent="0.2"/>
    <row r="144" s="51" customFormat="1" x14ac:dyDescent="0.2"/>
    <row r="145" s="51" customFormat="1" x14ac:dyDescent="0.2"/>
    <row r="146" s="51" customFormat="1" x14ac:dyDescent="0.2"/>
    <row r="147" s="51" customFormat="1" x14ac:dyDescent="0.2"/>
    <row r="148" s="51" customFormat="1" x14ac:dyDescent="0.2"/>
    <row r="149" s="51" customFormat="1" x14ac:dyDescent="0.2"/>
    <row r="150" s="51" customFormat="1" x14ac:dyDescent="0.2"/>
    <row r="151" s="51" customFormat="1" x14ac:dyDescent="0.2"/>
    <row r="152" s="51" customFormat="1" x14ac:dyDescent="0.2"/>
    <row r="153" s="51" customFormat="1" x14ac:dyDescent="0.2"/>
    <row r="154" s="51" customFormat="1" x14ac:dyDescent="0.2"/>
    <row r="155" s="51" customFormat="1" x14ac:dyDescent="0.2"/>
    <row r="156" s="51" customFormat="1" x14ac:dyDescent="0.2"/>
    <row r="157" s="51" customFormat="1" x14ac:dyDescent="0.2"/>
    <row r="158" s="51" customFormat="1" x14ac:dyDescent="0.2"/>
    <row r="159" s="51" customFormat="1" x14ac:dyDescent="0.2"/>
    <row r="160" s="51" customFormat="1" x14ac:dyDescent="0.2"/>
    <row r="161" s="51" customFormat="1" x14ac:dyDescent="0.2"/>
    <row r="162" s="51" customFormat="1" x14ac:dyDescent="0.2"/>
    <row r="163" s="51" customFormat="1" x14ac:dyDescent="0.2"/>
    <row r="164" s="51" customFormat="1" x14ac:dyDescent="0.2"/>
    <row r="165" s="51" customFormat="1" x14ac:dyDescent="0.2"/>
    <row r="166" s="51" customFormat="1" x14ac:dyDescent="0.2"/>
    <row r="167" s="51" customFormat="1" x14ac:dyDescent="0.2"/>
    <row r="168" s="51" customFormat="1" x14ac:dyDescent="0.2"/>
    <row r="169" s="51" customFormat="1" x14ac:dyDescent="0.2"/>
    <row r="170" s="51" customFormat="1" x14ac:dyDescent="0.2"/>
    <row r="171" s="51" customFormat="1" x14ac:dyDescent="0.2"/>
    <row r="172" s="51" customFormat="1" x14ac:dyDescent="0.2"/>
    <row r="173" s="51" customFormat="1" x14ac:dyDescent="0.2"/>
    <row r="174" s="51" customFormat="1" x14ac:dyDescent="0.2"/>
    <row r="175" s="51" customFormat="1" x14ac:dyDescent="0.2"/>
    <row r="176" s="51" customFormat="1" x14ac:dyDescent="0.2"/>
    <row r="177" s="51" customFormat="1" x14ac:dyDescent="0.2"/>
    <row r="178" s="51" customFormat="1" x14ac:dyDescent="0.2"/>
    <row r="179" s="51" customFormat="1" x14ac:dyDescent="0.2"/>
    <row r="180" s="51" customFormat="1" x14ac:dyDescent="0.2"/>
    <row r="181" s="51" customFormat="1" x14ac:dyDescent="0.2"/>
    <row r="182" s="51" customFormat="1" x14ac:dyDescent="0.2"/>
    <row r="183" s="51" customFormat="1" x14ac:dyDescent="0.2"/>
    <row r="184" s="51" customFormat="1" x14ac:dyDescent="0.2"/>
    <row r="185" s="51" customFormat="1" x14ac:dyDescent="0.2"/>
    <row r="186" s="51" customFormat="1" x14ac:dyDescent="0.2"/>
    <row r="187" s="51" customFormat="1" x14ac:dyDescent="0.2"/>
    <row r="188" s="51" customFormat="1" x14ac:dyDescent="0.2"/>
    <row r="189" s="51" customFormat="1" x14ac:dyDescent="0.2"/>
    <row r="190" s="51" customFormat="1" x14ac:dyDescent="0.2"/>
    <row r="191" s="51" customFormat="1" x14ac:dyDescent="0.2"/>
    <row r="192" s="51" customFormat="1" x14ac:dyDescent="0.2"/>
    <row r="193" s="51" customFormat="1" x14ac:dyDescent="0.2"/>
    <row r="194" s="51" customFormat="1" x14ac:dyDescent="0.2"/>
    <row r="195" s="51" customFormat="1" x14ac:dyDescent="0.2"/>
    <row r="196" s="51" customFormat="1" x14ac:dyDescent="0.2"/>
    <row r="197" s="51" customFormat="1" x14ac:dyDescent="0.2"/>
    <row r="198" s="51" customFormat="1" x14ac:dyDescent="0.2"/>
    <row r="199" s="51" customFormat="1" x14ac:dyDescent="0.2"/>
    <row r="200" s="51" customFormat="1" x14ac:dyDescent="0.2"/>
    <row r="201" s="51" customFormat="1" x14ac:dyDescent="0.2"/>
    <row r="202" s="51" customFormat="1" x14ac:dyDescent="0.2"/>
    <row r="203" s="51" customFormat="1" x14ac:dyDescent="0.2"/>
    <row r="204" s="51" customFormat="1" x14ac:dyDescent="0.2"/>
    <row r="205" s="51" customFormat="1" x14ac:dyDescent="0.2"/>
    <row r="206" s="51" customFormat="1" x14ac:dyDescent="0.2"/>
    <row r="207" s="51" customFormat="1" x14ac:dyDescent="0.2"/>
    <row r="208" s="51" customFormat="1" x14ac:dyDescent="0.2"/>
    <row r="209" s="51" customFormat="1" x14ac:dyDescent="0.2"/>
    <row r="210" s="51" customFormat="1" x14ac:dyDescent="0.2"/>
    <row r="211" s="51" customFormat="1" x14ac:dyDescent="0.2"/>
    <row r="212" s="51" customFormat="1" x14ac:dyDescent="0.2"/>
    <row r="213" s="51" customFormat="1" x14ac:dyDescent="0.2"/>
    <row r="214" s="51" customFormat="1" x14ac:dyDescent="0.2"/>
    <row r="215" s="51" customFormat="1" x14ac:dyDescent="0.2"/>
    <row r="216" s="51" customFormat="1" x14ac:dyDescent="0.2"/>
    <row r="217" s="51" customFormat="1" x14ac:dyDescent="0.2"/>
    <row r="218" s="51" customFormat="1" x14ac:dyDescent="0.2"/>
    <row r="219" s="51" customFormat="1" x14ac:dyDescent="0.2"/>
    <row r="220" s="51" customFormat="1" x14ac:dyDescent="0.2"/>
    <row r="221" s="51" customFormat="1" x14ac:dyDescent="0.2"/>
    <row r="222" s="51" customFormat="1" x14ac:dyDescent="0.2"/>
    <row r="223" s="51" customFormat="1" x14ac:dyDescent="0.2"/>
    <row r="224" s="51" customFormat="1" x14ac:dyDescent="0.2"/>
    <row r="225" s="51" customFormat="1" x14ac:dyDescent="0.2"/>
    <row r="226" s="51" customFormat="1" x14ac:dyDescent="0.2"/>
    <row r="227" s="51" customFormat="1" x14ac:dyDescent="0.2"/>
    <row r="228" s="51" customFormat="1" x14ac:dyDescent="0.2"/>
    <row r="229" s="51" customFormat="1" x14ac:dyDescent="0.2"/>
    <row r="230" s="51" customFormat="1" x14ac:dyDescent="0.2"/>
    <row r="231" s="51" customFormat="1" x14ac:dyDescent="0.2"/>
    <row r="232" s="51" customFormat="1" x14ac:dyDescent="0.2"/>
    <row r="233" s="51" customFormat="1" x14ac:dyDescent="0.2"/>
    <row r="234" s="51" customFormat="1" x14ac:dyDescent="0.2"/>
    <row r="235" s="51" customFormat="1" x14ac:dyDescent="0.2"/>
    <row r="236" s="51" customFormat="1" x14ac:dyDescent="0.2"/>
  </sheetData>
  <sheetProtection selectLockedCells="1"/>
  <mergeCells count="73">
    <mergeCell ref="A1:D2"/>
    <mergeCell ref="G1:T2"/>
    <mergeCell ref="A5:D5"/>
    <mergeCell ref="E5:H5"/>
    <mergeCell ref="I5:L5"/>
    <mergeCell ref="M5:P5"/>
    <mergeCell ref="Q5:T5"/>
    <mergeCell ref="A25:D25"/>
    <mergeCell ref="E25:H25"/>
    <mergeCell ref="I25:L25"/>
    <mergeCell ref="M25:P25"/>
    <mergeCell ref="Q25:T25"/>
    <mergeCell ref="A15:D15"/>
    <mergeCell ref="E15:H15"/>
    <mergeCell ref="I15:L15"/>
    <mergeCell ref="M15:P15"/>
    <mergeCell ref="Q15:T15"/>
    <mergeCell ref="A35:B35"/>
    <mergeCell ref="C35:D35"/>
    <mergeCell ref="E35:F35"/>
    <mergeCell ref="G35:H35"/>
    <mergeCell ref="I35:J35"/>
    <mergeCell ref="S26:T26"/>
    <mergeCell ref="Q30:R30"/>
    <mergeCell ref="R31:T31"/>
    <mergeCell ref="R32:T32"/>
    <mergeCell ref="R33:T33"/>
    <mergeCell ref="A46:B46"/>
    <mergeCell ref="C46:D46"/>
    <mergeCell ref="E46:F46"/>
    <mergeCell ref="G46:H46"/>
    <mergeCell ref="I46:J46"/>
    <mergeCell ref="A41:B41"/>
    <mergeCell ref="C41:D41"/>
    <mergeCell ref="E41:F41"/>
    <mergeCell ref="G41:H41"/>
    <mergeCell ref="I41:J41"/>
    <mergeCell ref="A52:B52"/>
    <mergeCell ref="C52:D52"/>
    <mergeCell ref="E52:F52"/>
    <mergeCell ref="G52:H52"/>
    <mergeCell ref="I52:J52"/>
    <mergeCell ref="A51:B51"/>
    <mergeCell ref="C51:D51"/>
    <mergeCell ref="E51:F51"/>
    <mergeCell ref="G51:H51"/>
    <mergeCell ref="I51:J51"/>
    <mergeCell ref="A63:B63"/>
    <mergeCell ref="C63:D63"/>
    <mergeCell ref="E63:F63"/>
    <mergeCell ref="G63:H63"/>
    <mergeCell ref="I63:J63"/>
    <mergeCell ref="A58:B58"/>
    <mergeCell ref="C58:D58"/>
    <mergeCell ref="E58:F58"/>
    <mergeCell ref="G58:H58"/>
    <mergeCell ref="I58:J58"/>
    <mergeCell ref="A69:B69"/>
    <mergeCell ref="C69:D69"/>
    <mergeCell ref="E69:F69"/>
    <mergeCell ref="G69:H69"/>
    <mergeCell ref="A70:B70"/>
    <mergeCell ref="C70:D70"/>
    <mergeCell ref="E70:F70"/>
    <mergeCell ref="G70:H70"/>
    <mergeCell ref="A76:B76"/>
    <mergeCell ref="C76:D76"/>
    <mergeCell ref="E76:F76"/>
    <mergeCell ref="G76:H76"/>
    <mergeCell ref="A80:B80"/>
    <mergeCell ref="C80:D80"/>
    <mergeCell ref="E80:F80"/>
    <mergeCell ref="G80:H80"/>
  </mergeCells>
  <pageMargins left="0.25" right="0.25" top="0.75" bottom="0.75" header="0.3" footer="0.3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26"/>
  <sheetViews>
    <sheetView showGridLines="0" topLeftCell="A40" zoomScaleNormal="100" workbookViewId="0"/>
  </sheetViews>
  <sheetFormatPr defaultRowHeight="15" x14ac:dyDescent="0.25"/>
  <cols>
    <col min="1" max="1" width="38.7109375" style="101" customWidth="1"/>
    <col min="2" max="2" width="2.7109375" style="100" customWidth="1"/>
    <col min="3" max="6" width="9.140625" style="101"/>
    <col min="7" max="7" width="9.140625" style="101" customWidth="1"/>
    <col min="8" max="8" width="0.85546875" style="100" customWidth="1"/>
    <col min="9" max="9" width="10.42578125" style="101" customWidth="1"/>
    <col min="10" max="10" width="2.7109375" style="100" customWidth="1"/>
    <col min="11" max="14" width="9.140625" style="101"/>
    <col min="15" max="15" width="9.140625" style="101" customWidth="1"/>
    <col min="16" max="16" width="0.85546875" style="100" customWidth="1"/>
    <col min="17" max="17" width="10.42578125" style="101" customWidth="1"/>
    <col min="18" max="18" width="0.85546875" style="100" customWidth="1"/>
    <col min="19" max="19" width="10.5703125" style="101" customWidth="1"/>
    <col min="20" max="20" width="0.85546875" style="100" customWidth="1"/>
    <col min="21" max="21" width="11" style="101" customWidth="1"/>
    <col min="22" max="22" width="0.85546875" style="100" customWidth="1"/>
    <col min="23" max="23" width="10.42578125" style="101" customWidth="1"/>
    <col min="24" max="24" width="0.85546875" style="100" customWidth="1"/>
    <col min="25" max="25" width="10" style="101" customWidth="1"/>
    <col min="26" max="26" width="0.85546875" style="100" customWidth="1"/>
    <col min="27" max="30" width="9.140625" style="101"/>
    <col min="31" max="31" width="9.140625" style="101" customWidth="1"/>
    <col min="32" max="32" width="0.85546875" style="100" customWidth="1"/>
    <col min="33" max="33" width="10.42578125" style="101" customWidth="1"/>
    <col min="34" max="34" width="0.85546875" style="100" customWidth="1"/>
    <col min="35" max="35" width="10.5703125" style="101" customWidth="1"/>
    <col min="36" max="36" width="0.85546875" style="100" customWidth="1"/>
    <col min="37" max="37" width="11" style="101" customWidth="1"/>
    <col min="38" max="38" width="0.85546875" style="100" customWidth="1"/>
    <col min="39" max="39" width="10.42578125" style="101" customWidth="1"/>
    <col min="40" max="40" width="0.85546875" style="100" customWidth="1"/>
    <col min="41" max="41" width="10" style="101" customWidth="1"/>
    <col min="42" max="42" width="0.85546875" style="100" customWidth="1"/>
    <col min="43" max="46" width="9.140625" style="101"/>
    <col min="47" max="47" width="9.140625" style="101" customWidth="1"/>
    <col min="48" max="48" width="0.85546875" style="100" customWidth="1"/>
    <col min="49" max="49" width="10.42578125" style="101" customWidth="1"/>
    <col min="50" max="50" width="0.85546875" style="100" customWidth="1"/>
    <col min="51" max="51" width="10.5703125" style="101" customWidth="1"/>
    <col min="52" max="52" width="0.85546875" style="100" customWidth="1"/>
    <col min="53" max="53" width="11" style="101" customWidth="1"/>
    <col min="54" max="54" width="0.85546875" style="100" customWidth="1"/>
    <col min="55" max="55" width="10.42578125" style="101" customWidth="1"/>
    <col min="56" max="56" width="0.85546875" style="100" customWidth="1"/>
    <col min="57" max="57" width="10" style="101" customWidth="1"/>
    <col min="58" max="58" width="0.85546875" style="100" customWidth="1"/>
    <col min="59" max="89" width="9.140625" style="100"/>
    <col min="90" max="16384" width="9.140625" style="101"/>
  </cols>
  <sheetData>
    <row r="1" spans="1:65" ht="15" customHeight="1" x14ac:dyDescent="0.25">
      <c r="A1" s="97"/>
      <c r="B1" s="98"/>
      <c r="C1" s="99"/>
      <c r="D1" s="99"/>
      <c r="E1" s="99"/>
      <c r="F1" s="99"/>
      <c r="G1" s="99"/>
      <c r="H1" s="98"/>
      <c r="I1" s="99"/>
      <c r="J1" s="98"/>
      <c r="K1" s="99"/>
      <c r="L1" s="99"/>
      <c r="M1" s="99"/>
      <c r="N1" s="99"/>
      <c r="O1" s="99"/>
      <c r="P1" s="98"/>
      <c r="Q1" s="99"/>
      <c r="R1" s="98"/>
      <c r="S1" s="99"/>
      <c r="U1" s="100"/>
      <c r="W1" s="100"/>
      <c r="Y1" s="100"/>
      <c r="Z1" s="98"/>
      <c r="AA1" s="99"/>
      <c r="AB1" s="99"/>
      <c r="AC1" s="99"/>
      <c r="AD1" s="99"/>
      <c r="AE1" s="99"/>
      <c r="AF1" s="98"/>
      <c r="AG1" s="99"/>
      <c r="AH1" s="98"/>
      <c r="AI1" s="99"/>
      <c r="AK1" s="100"/>
      <c r="AM1" s="100"/>
      <c r="AO1" s="100"/>
      <c r="AP1" s="98"/>
      <c r="AQ1" s="99"/>
      <c r="AR1" s="99"/>
      <c r="AS1" s="99"/>
      <c r="AT1" s="99"/>
      <c r="AU1" s="99"/>
      <c r="AV1" s="98"/>
      <c r="AW1" s="99"/>
      <c r="AY1" s="99"/>
      <c r="BA1" s="100"/>
      <c r="BC1" s="100"/>
      <c r="BE1" s="100"/>
      <c r="BF1" s="98"/>
    </row>
    <row r="2" spans="1:65" ht="15" customHeight="1" x14ac:dyDescent="0.25">
      <c r="A2" s="245" t="s">
        <v>48</v>
      </c>
      <c r="B2" s="102"/>
      <c r="C2" s="103"/>
      <c r="D2" s="103"/>
      <c r="E2" s="103"/>
      <c r="F2" s="103"/>
      <c r="G2" s="103"/>
      <c r="H2" s="102"/>
      <c r="I2" s="103"/>
      <c r="J2" s="102"/>
      <c r="K2" s="103"/>
      <c r="L2" s="103"/>
      <c r="M2" s="103"/>
      <c r="N2" s="103"/>
      <c r="O2" s="103"/>
      <c r="P2" s="102"/>
      <c r="Q2" s="103"/>
      <c r="R2" s="102"/>
      <c r="S2" s="103"/>
      <c r="U2" s="100"/>
      <c r="W2" s="100"/>
      <c r="Y2" s="100"/>
      <c r="Z2" s="102"/>
      <c r="AA2" s="103"/>
      <c r="AB2" s="103"/>
      <c r="AC2" s="103"/>
      <c r="AD2" s="183"/>
      <c r="AE2" s="103"/>
      <c r="AF2" s="102"/>
      <c r="AG2" s="103"/>
      <c r="AH2" s="102"/>
      <c r="AI2" s="103"/>
      <c r="AK2" s="100"/>
      <c r="AM2" s="100"/>
      <c r="AO2" s="100"/>
      <c r="AP2" s="102"/>
      <c r="AQ2" s="103"/>
      <c r="AR2" s="103"/>
      <c r="AS2" s="103"/>
      <c r="AT2" s="103"/>
      <c r="AU2" s="103"/>
      <c r="AV2" s="102"/>
      <c r="AW2" s="103"/>
      <c r="AY2" s="103"/>
      <c r="BA2" s="100"/>
      <c r="BC2" s="100"/>
      <c r="BE2" s="100"/>
      <c r="BF2" s="102"/>
    </row>
    <row r="3" spans="1:65" ht="15" customHeight="1" x14ac:dyDescent="0.25">
      <c r="A3" s="245"/>
      <c r="B3" s="104"/>
      <c r="C3" s="105"/>
      <c r="D3" s="105"/>
      <c r="E3" s="105"/>
      <c r="F3" s="105"/>
      <c r="G3" s="105"/>
      <c r="H3" s="104"/>
      <c r="I3" s="105"/>
      <c r="J3" s="104"/>
      <c r="K3" s="105"/>
      <c r="L3" s="105"/>
      <c r="M3" s="105"/>
      <c r="N3" s="105"/>
      <c r="O3" s="105"/>
      <c r="P3" s="104"/>
      <c r="Q3" s="105"/>
      <c r="R3" s="104"/>
      <c r="S3" s="103"/>
      <c r="U3" s="100"/>
      <c r="W3" s="100"/>
      <c r="Y3" s="100"/>
      <c r="Z3" s="104"/>
      <c r="AA3" s="105"/>
      <c r="AB3" s="105"/>
      <c r="AC3" s="105"/>
      <c r="AD3" s="105"/>
      <c r="AE3" s="105"/>
      <c r="AF3" s="104"/>
      <c r="AG3" s="105"/>
      <c r="AH3" s="104"/>
      <c r="AI3" s="103"/>
      <c r="AK3" s="100"/>
      <c r="AM3" s="100"/>
      <c r="AO3" s="100"/>
      <c r="AP3" s="104"/>
      <c r="AQ3" s="105"/>
      <c r="AR3" s="105"/>
      <c r="AS3" s="105"/>
      <c r="AT3" s="105"/>
      <c r="AU3" s="105"/>
      <c r="AV3" s="104"/>
      <c r="AW3" s="105"/>
      <c r="AY3" s="103"/>
      <c r="BA3" s="100"/>
      <c r="BC3" s="100"/>
      <c r="BE3" s="100"/>
      <c r="BF3" s="104"/>
    </row>
    <row r="4" spans="1:65" ht="15" customHeight="1" x14ac:dyDescent="0.25">
      <c r="A4" s="245"/>
      <c r="C4" s="246" t="s">
        <v>45</v>
      </c>
      <c r="D4" s="246"/>
      <c r="E4" s="246"/>
      <c r="F4" s="246"/>
      <c r="G4" s="246"/>
      <c r="H4" s="246"/>
      <c r="I4" s="246"/>
      <c r="K4" s="244" t="s">
        <v>40</v>
      </c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106"/>
      <c r="AA4" s="244" t="s">
        <v>41</v>
      </c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106"/>
      <c r="AQ4" s="244" t="s">
        <v>42</v>
      </c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106"/>
    </row>
    <row r="5" spans="1:65" s="100" customFormat="1" x14ac:dyDescent="0.25">
      <c r="A5" s="245"/>
      <c r="C5" s="107"/>
      <c r="D5" s="107"/>
      <c r="E5" s="107"/>
      <c r="F5" s="107"/>
      <c r="G5" s="108"/>
      <c r="H5" s="109"/>
      <c r="I5" s="107"/>
      <c r="K5" s="107"/>
      <c r="L5" s="107"/>
      <c r="M5" s="107"/>
      <c r="N5" s="107"/>
      <c r="O5" s="108"/>
      <c r="P5" s="109"/>
      <c r="Q5" s="107"/>
      <c r="R5" s="109"/>
      <c r="S5" s="108"/>
      <c r="U5" s="108"/>
      <c r="W5" s="108"/>
      <c r="Y5" s="108"/>
      <c r="Z5" s="109"/>
      <c r="AA5" s="107"/>
      <c r="AB5" s="107"/>
      <c r="AC5" s="107"/>
      <c r="AD5" s="107"/>
      <c r="AE5" s="108"/>
      <c r="AF5" s="109"/>
      <c r="AG5" s="107"/>
      <c r="AH5" s="109"/>
      <c r="AI5" s="108"/>
      <c r="AK5" s="108"/>
      <c r="AM5" s="108"/>
      <c r="AO5" s="108"/>
      <c r="AP5" s="109"/>
      <c r="AQ5" s="107"/>
      <c r="AR5" s="107"/>
      <c r="AS5" s="107"/>
      <c r="AT5" s="107"/>
      <c r="AU5" s="108"/>
      <c r="AV5" s="109"/>
      <c r="AW5" s="107"/>
      <c r="AY5" s="108"/>
      <c r="BA5" s="108"/>
      <c r="BC5" s="108"/>
      <c r="BE5" s="108"/>
      <c r="BF5" s="109"/>
    </row>
    <row r="6" spans="1:65" x14ac:dyDescent="0.25">
      <c r="A6" s="100"/>
      <c r="C6" s="243" t="s">
        <v>117</v>
      </c>
      <c r="D6" s="243"/>
      <c r="E6" s="243"/>
      <c r="F6" s="243"/>
      <c r="G6" s="243"/>
      <c r="H6" s="243"/>
      <c r="I6" s="243"/>
      <c r="K6" s="243" t="s">
        <v>118</v>
      </c>
      <c r="L6" s="243"/>
      <c r="M6" s="243"/>
      <c r="N6" s="243"/>
      <c r="O6" s="243"/>
      <c r="P6" s="243"/>
      <c r="Q6" s="243"/>
      <c r="R6" s="110"/>
      <c r="S6" s="111" t="s">
        <v>39</v>
      </c>
      <c r="T6" s="112"/>
      <c r="U6" s="111" t="s">
        <v>36</v>
      </c>
      <c r="V6" s="112"/>
      <c r="W6" s="111" t="s">
        <v>37</v>
      </c>
      <c r="X6" s="112"/>
      <c r="Y6" s="111" t="s">
        <v>38</v>
      </c>
      <c r="Z6" s="110"/>
      <c r="AA6" s="243" t="s">
        <v>118</v>
      </c>
      <c r="AB6" s="243"/>
      <c r="AC6" s="243"/>
      <c r="AD6" s="243"/>
      <c r="AE6" s="243"/>
      <c r="AF6" s="243"/>
      <c r="AG6" s="243"/>
      <c r="AH6" s="110"/>
      <c r="AI6" s="111" t="s">
        <v>39</v>
      </c>
      <c r="AJ6" s="112"/>
      <c r="AK6" s="111" t="s">
        <v>36</v>
      </c>
      <c r="AL6" s="112"/>
      <c r="AM6" s="111" t="s">
        <v>37</v>
      </c>
      <c r="AN6" s="112"/>
      <c r="AO6" s="111" t="s">
        <v>38</v>
      </c>
      <c r="AP6" s="110"/>
      <c r="AQ6" s="243" t="s">
        <v>118</v>
      </c>
      <c r="AR6" s="243"/>
      <c r="AS6" s="243"/>
      <c r="AT6" s="243"/>
      <c r="AU6" s="243"/>
      <c r="AV6" s="243"/>
      <c r="AW6" s="243"/>
      <c r="AY6" s="111" t="s">
        <v>39</v>
      </c>
      <c r="BA6" s="111" t="s">
        <v>36</v>
      </c>
      <c r="BC6" s="111" t="s">
        <v>37</v>
      </c>
      <c r="BE6" s="111" t="s">
        <v>38</v>
      </c>
      <c r="BF6" s="110"/>
    </row>
    <row r="7" spans="1:65" ht="33.75" customHeight="1" x14ac:dyDescent="0.25">
      <c r="A7" s="113"/>
      <c r="B7" s="114"/>
      <c r="C7" s="115" t="s">
        <v>43</v>
      </c>
      <c r="D7" s="115" t="str">
        <f>'[5]2.Q-PROGRESS DASHBOARD'!$D$7</f>
        <v>YTD VARIANCE</v>
      </c>
      <c r="E7" s="115" t="s">
        <v>35</v>
      </c>
      <c r="F7" s="115" t="s">
        <v>55</v>
      </c>
      <c r="G7" s="116" t="s">
        <v>56</v>
      </c>
      <c r="H7" s="117"/>
      <c r="I7" s="115" t="s">
        <v>44</v>
      </c>
      <c r="J7" s="114"/>
      <c r="K7" s="115" t="s">
        <v>43</v>
      </c>
      <c r="L7" s="115" t="str">
        <f>'[5]2.Q-PROGRESS DASHBOARD'!$D$7</f>
        <v>YTD VARIANCE</v>
      </c>
      <c r="M7" s="115" t="s">
        <v>35</v>
      </c>
      <c r="N7" s="115" t="s">
        <v>55</v>
      </c>
      <c r="O7" s="116" t="s">
        <v>56</v>
      </c>
      <c r="P7" s="117"/>
      <c r="Q7" s="115" t="s">
        <v>44</v>
      </c>
      <c r="R7" s="117"/>
      <c r="S7" s="118" t="s">
        <v>47</v>
      </c>
      <c r="T7" s="112"/>
      <c r="U7" s="118" t="s">
        <v>47</v>
      </c>
      <c r="V7" s="112"/>
      <c r="W7" s="118" t="s">
        <v>47</v>
      </c>
      <c r="X7" s="112"/>
      <c r="Y7" s="118" t="s">
        <v>47</v>
      </c>
      <c r="Z7" s="117"/>
      <c r="AA7" s="115" t="s">
        <v>43</v>
      </c>
      <c r="AB7" s="115" t="str">
        <f>'[5]2.Q-PROGRESS DASHBOARD'!$D$7</f>
        <v>YTD VARIANCE</v>
      </c>
      <c r="AC7" s="115" t="s">
        <v>35</v>
      </c>
      <c r="AD7" s="115" t="s">
        <v>55</v>
      </c>
      <c r="AE7" s="116" t="s">
        <v>56</v>
      </c>
      <c r="AF7" s="117"/>
      <c r="AG7" s="115" t="s">
        <v>44</v>
      </c>
      <c r="AH7" s="110"/>
      <c r="AI7" s="118" t="s">
        <v>47</v>
      </c>
      <c r="AJ7" s="112"/>
      <c r="AK7" s="118" t="s">
        <v>47</v>
      </c>
      <c r="AL7" s="112"/>
      <c r="AM7" s="118" t="s">
        <v>47</v>
      </c>
      <c r="AN7" s="112"/>
      <c r="AO7" s="118" t="s">
        <v>47</v>
      </c>
      <c r="AP7" s="117"/>
      <c r="AQ7" s="115" t="s">
        <v>43</v>
      </c>
      <c r="AR7" s="115" t="str">
        <f>'[5]2.Q-PROGRESS DASHBOARD'!$D$7</f>
        <v>YTD VARIANCE</v>
      </c>
      <c r="AS7" s="115" t="s">
        <v>35</v>
      </c>
      <c r="AT7" s="115" t="s">
        <v>55</v>
      </c>
      <c r="AU7" s="116" t="s">
        <v>56</v>
      </c>
      <c r="AV7" s="117"/>
      <c r="AW7" s="115" t="s">
        <v>44</v>
      </c>
      <c r="AY7" s="118" t="s">
        <v>47</v>
      </c>
      <c r="BA7" s="118" t="s">
        <v>47</v>
      </c>
      <c r="BC7" s="118" t="s">
        <v>47</v>
      </c>
      <c r="BE7" s="118" t="s">
        <v>47</v>
      </c>
      <c r="BF7" s="117"/>
    </row>
    <row r="8" spans="1:65" x14ac:dyDescent="0.25">
      <c r="A8" s="119" t="s">
        <v>3</v>
      </c>
      <c r="B8" s="120"/>
      <c r="C8" s="121"/>
      <c r="D8" s="121"/>
      <c r="E8" s="121"/>
      <c r="F8" s="121"/>
      <c r="G8" s="121"/>
      <c r="H8" s="122"/>
      <c r="I8" s="121"/>
      <c r="J8" s="120"/>
      <c r="K8" s="121"/>
      <c r="L8" s="121"/>
      <c r="M8" s="121"/>
      <c r="N8" s="121"/>
      <c r="O8" s="121"/>
      <c r="P8" s="122"/>
      <c r="Q8" s="121"/>
      <c r="R8" s="117"/>
      <c r="S8" s="123"/>
      <c r="T8" s="112"/>
      <c r="U8" s="123"/>
      <c r="V8" s="112"/>
      <c r="W8" s="123"/>
      <c r="X8" s="112"/>
      <c r="Y8" s="123"/>
      <c r="Z8" s="122"/>
      <c r="AA8" s="121"/>
      <c r="AB8" s="121"/>
      <c r="AC8" s="121"/>
      <c r="AD8" s="121"/>
      <c r="AE8" s="121"/>
      <c r="AF8" s="122"/>
      <c r="AG8" s="121"/>
      <c r="AH8" s="110"/>
      <c r="AI8" s="123"/>
      <c r="AK8" s="123"/>
      <c r="AL8" s="112"/>
      <c r="AM8" s="123"/>
      <c r="AN8" s="112"/>
      <c r="AO8" s="123"/>
      <c r="AP8" s="122"/>
      <c r="AQ8" s="121"/>
      <c r="AR8" s="121"/>
      <c r="AS8" s="121"/>
      <c r="AT8" s="121"/>
      <c r="AU8" s="121"/>
      <c r="AV8" s="122"/>
      <c r="AW8" s="121"/>
      <c r="AY8" s="123"/>
      <c r="BA8" s="123"/>
      <c r="BC8" s="123"/>
      <c r="BE8" s="123"/>
      <c r="BF8" s="122"/>
    </row>
    <row r="9" spans="1:65" x14ac:dyDescent="0.25">
      <c r="A9" s="124" t="s">
        <v>0</v>
      </c>
      <c r="B9" s="125"/>
      <c r="C9" s="126">
        <f>SUM(K9,AA9,AQ9)</f>
        <v>1500</v>
      </c>
      <c r="D9" s="127">
        <f>SUM(L9,AB9,AR9)</f>
        <v>182.00000000000006</v>
      </c>
      <c r="E9" s="127">
        <f>SUM(M9,AC9,AS9)</f>
        <v>1318</v>
      </c>
      <c r="F9" s="127">
        <f>SUM(N9,AD9,AT9)</f>
        <v>-268.99999999999994</v>
      </c>
      <c r="G9" s="127">
        <f>SUM(E9,F9)</f>
        <v>1049</v>
      </c>
      <c r="H9" s="128"/>
      <c r="I9" s="129">
        <f>E9/G9</f>
        <v>1.2564346997140134</v>
      </c>
      <c r="J9" s="125"/>
      <c r="K9" s="126">
        <f>'[3]1.OVERVIEW CHART DASHBOARD'!C9</f>
        <v>705</v>
      </c>
      <c r="L9" s="127">
        <f>'[3]1.OVERVIEW CHART DASHBOARD'!D9</f>
        <v>-197.99999999999994</v>
      </c>
      <c r="M9" s="127">
        <f>'[3]1.OVERVIEW CHART DASHBOARD'!E9</f>
        <v>903</v>
      </c>
      <c r="N9" s="127">
        <f>'[3]1.OVERVIEW CHART DASHBOARD'!F9</f>
        <v>-409.99999999999994</v>
      </c>
      <c r="O9" s="127">
        <f>SUM(M9,N9)</f>
        <v>493.00000000000006</v>
      </c>
      <c r="P9" s="128"/>
      <c r="Q9" s="129">
        <f>M9/O9</f>
        <v>1.8316430020283974</v>
      </c>
      <c r="R9" s="117"/>
      <c r="S9" s="129">
        <f>'[3]1.OVERVIEW CHART DASHBOARD'!J9</f>
        <v>1.8439716312056738</v>
      </c>
      <c r="T9" s="112"/>
      <c r="U9" s="129">
        <f>'[3]1.OVERVIEW CHART DASHBOARD'!L9</f>
        <v>6.3453947368421044</v>
      </c>
      <c r="V9" s="112"/>
      <c r="W9" s="129">
        <f>'[3]1.OVERVIEW CHART DASHBOARD'!N9</f>
        <v>0</v>
      </c>
      <c r="X9" s="112"/>
      <c r="Y9" s="129">
        <f>'[3]1.OVERVIEW CHART DASHBOARD'!P9</f>
        <v>0</v>
      </c>
      <c r="Z9" s="128"/>
      <c r="AA9" s="126">
        <f>'[4]1.OVERVIEW CHART DASHBOARD'!C9</f>
        <v>525</v>
      </c>
      <c r="AB9" s="127">
        <f>'[4]1.OVERVIEW CHART DASHBOARD'!D9</f>
        <v>194</v>
      </c>
      <c r="AC9" s="127">
        <f>'[4]1.OVERVIEW CHART DASHBOARD'!E9</f>
        <v>331</v>
      </c>
      <c r="AD9" s="127">
        <f>'[4]1.OVERVIEW CHART DASHBOARD'!F9</f>
        <v>36</v>
      </c>
      <c r="AE9" s="127">
        <f>SUM(AC9,AD9)</f>
        <v>367</v>
      </c>
      <c r="AF9" s="128"/>
      <c r="AG9" s="129">
        <f>AC9/AE9</f>
        <v>0.90190735694822888</v>
      </c>
      <c r="AH9" s="110"/>
      <c r="AI9" s="129">
        <f>'[4]1.OVERVIEW CHART DASHBOARD'!J9</f>
        <v>0.8571428571428571</v>
      </c>
      <c r="AK9" s="129">
        <f>'[4]1.OVERVIEW CHART DASHBOARD'!L9</f>
        <v>0.79090909090909089</v>
      </c>
      <c r="AL9" s="112"/>
      <c r="AM9" s="129">
        <f>'[4]1.OVERVIEW CHART DASHBOARD'!N9</f>
        <v>0.88760806916426516</v>
      </c>
      <c r="AN9" s="112"/>
      <c r="AO9" s="129">
        <f>'[4]1.OVERVIEW CHART DASHBOARD'!P9</f>
        <v>0</v>
      </c>
      <c r="AP9" s="128"/>
      <c r="AQ9" s="126">
        <f>'[2]1.OVERVIEW CHART DASHBOARD'!C9</f>
        <v>270</v>
      </c>
      <c r="AR9" s="127">
        <f>'[2]1.OVERVIEW CHART DASHBOARD'!D9</f>
        <v>186</v>
      </c>
      <c r="AS9" s="127">
        <f>'[2]1.OVERVIEW CHART DASHBOARD'!E9</f>
        <v>84</v>
      </c>
      <c r="AT9" s="127">
        <f>'[2]1.OVERVIEW CHART DASHBOARD'!F9</f>
        <v>105</v>
      </c>
      <c r="AU9" s="127">
        <f>SUM(AS9,AT9)</f>
        <v>189</v>
      </c>
      <c r="AV9" s="128"/>
      <c r="AW9" s="129">
        <f>AS9/AU9</f>
        <v>0.44444444444444442</v>
      </c>
      <c r="AY9" s="129">
        <f>'[2]1.OVERVIEW CHART DASHBOARD'!J9</f>
        <v>0.46296296296296297</v>
      </c>
      <c r="BA9" s="129">
        <f>'[2]1.OVERVIEW CHART DASHBOARD'!L9</f>
        <v>0.92670157068062831</v>
      </c>
      <c r="BC9" s="129">
        <f>'[2]1.OVERVIEW CHART DASHBOARD'!N9</f>
        <v>0</v>
      </c>
      <c r="BE9" s="129">
        <f>'[2]1.OVERVIEW CHART DASHBOARD'!P9</f>
        <v>0</v>
      </c>
      <c r="BF9" s="128"/>
    </row>
    <row r="10" spans="1:65" x14ac:dyDescent="0.25">
      <c r="A10" s="124" t="s">
        <v>1</v>
      </c>
      <c r="B10" s="125"/>
      <c r="C10" s="126">
        <f t="shared" ref="C10:C59" si="0">SUM(K10,AA10,AQ10)</f>
        <v>100</v>
      </c>
      <c r="D10" s="127">
        <f t="shared" ref="D10:D59" si="1">SUM(L10,AB10,AR10)</f>
        <v>62</v>
      </c>
      <c r="E10" s="127">
        <f t="shared" ref="E10:E59" si="2">SUM(M10,AC10,AS10)</f>
        <v>38</v>
      </c>
      <c r="F10" s="127">
        <f t="shared" ref="F10:F59" si="3">SUM(N10,AD10,AT10)</f>
        <v>62</v>
      </c>
      <c r="G10" s="127">
        <f t="shared" ref="G10:G59" si="4">SUM(E10,F10)</f>
        <v>100</v>
      </c>
      <c r="H10" s="128"/>
      <c r="I10" s="129">
        <f t="shared" ref="I10:I57" si="5">E10/G10</f>
        <v>0.38</v>
      </c>
      <c r="J10" s="125"/>
      <c r="K10" s="126">
        <f>'[3]1.OVERVIEW CHART DASHBOARD'!C10</f>
        <v>47</v>
      </c>
      <c r="L10" s="127">
        <f>'[3]1.OVERVIEW CHART DASHBOARD'!D10</f>
        <v>30</v>
      </c>
      <c r="M10" s="127">
        <f>'[3]1.OVERVIEW CHART DASHBOARD'!E10</f>
        <v>17</v>
      </c>
      <c r="N10" s="127">
        <f>'[3]1.OVERVIEW CHART DASHBOARD'!F10</f>
        <v>30</v>
      </c>
      <c r="O10" s="127">
        <f t="shared" ref="O10:O59" si="6">SUM(M10,N10)</f>
        <v>47</v>
      </c>
      <c r="P10" s="128"/>
      <c r="Q10" s="129">
        <f t="shared" ref="Q10:Q62" si="7">M10/O10</f>
        <v>0.36170212765957449</v>
      </c>
      <c r="R10" s="117"/>
      <c r="S10" s="129" t="str">
        <f>'[3]1.OVERVIEW CHART DASHBOARD'!J10</f>
        <v>NO TARGET</v>
      </c>
      <c r="T10" s="112"/>
      <c r="U10" s="129" t="str">
        <f>'[3]1.OVERVIEW CHART DASHBOARD'!L10</f>
        <v>NO TARGET</v>
      </c>
      <c r="V10" s="112"/>
      <c r="W10" s="129">
        <f>'[3]1.OVERVIEW CHART DASHBOARD'!N10</f>
        <v>0</v>
      </c>
      <c r="X10" s="112"/>
      <c r="Y10" s="129" t="str">
        <f>'[3]1.OVERVIEW CHART DASHBOARD'!P10</f>
        <v>NO TARGET</v>
      </c>
      <c r="Z10" s="128"/>
      <c r="AA10" s="126">
        <f>'[4]1.OVERVIEW CHART DASHBOARD'!C10</f>
        <v>35</v>
      </c>
      <c r="AB10" s="127">
        <f>'[4]1.OVERVIEW CHART DASHBOARD'!D10</f>
        <v>30</v>
      </c>
      <c r="AC10" s="127">
        <f>'[4]1.OVERVIEW CHART DASHBOARD'!E10</f>
        <v>5</v>
      </c>
      <c r="AD10" s="127">
        <f>'[4]1.OVERVIEW CHART DASHBOARD'!F10</f>
        <v>30</v>
      </c>
      <c r="AE10" s="127">
        <f t="shared" ref="AE10:AE59" si="8">SUM(AC10,AD10)</f>
        <v>35</v>
      </c>
      <c r="AF10" s="128"/>
      <c r="AG10" s="129">
        <f t="shared" ref="AG10:AG59" si="9">AC10/AE10</f>
        <v>0.14285714285714285</v>
      </c>
      <c r="AH10" s="110"/>
      <c r="AI10" s="129" t="str">
        <f>'[4]1.OVERVIEW CHART DASHBOARD'!J10</f>
        <v>NO TARGET</v>
      </c>
      <c r="AK10" s="129" t="str">
        <f>'[4]1.OVERVIEW CHART DASHBOARD'!L10</f>
        <v>NO TARGET</v>
      </c>
      <c r="AL10" s="112"/>
      <c r="AM10" s="129">
        <f>'[4]1.OVERVIEW CHART DASHBOARD'!N10</f>
        <v>0</v>
      </c>
      <c r="AN10" s="112"/>
      <c r="AO10" s="129" t="str">
        <f>'[4]1.OVERVIEW CHART DASHBOARD'!P10</f>
        <v>NO TARGET</v>
      </c>
      <c r="AP10" s="128"/>
      <c r="AQ10" s="126">
        <f>'[2]1.OVERVIEW CHART DASHBOARD'!C10</f>
        <v>18</v>
      </c>
      <c r="AR10" s="127">
        <f>'[2]1.OVERVIEW CHART DASHBOARD'!D10</f>
        <v>2</v>
      </c>
      <c r="AS10" s="127">
        <f>'[2]1.OVERVIEW CHART DASHBOARD'!E10</f>
        <v>16</v>
      </c>
      <c r="AT10" s="127">
        <f>'[2]1.OVERVIEW CHART DASHBOARD'!F10</f>
        <v>2</v>
      </c>
      <c r="AU10" s="127">
        <f t="shared" ref="AU10:AU59" si="10">SUM(AS10,AT10)</f>
        <v>18</v>
      </c>
      <c r="AV10" s="128"/>
      <c r="AW10" s="129">
        <f t="shared" ref="AW10:AW62" si="11">AS10/AU10</f>
        <v>0.88888888888888884</v>
      </c>
      <c r="AY10" s="129" t="str">
        <f>'[2]1.OVERVIEW CHART DASHBOARD'!J10</f>
        <v>NO TARGET</v>
      </c>
      <c r="BA10" s="129" t="str">
        <f>'[2]1.OVERVIEW CHART DASHBOARD'!L10</f>
        <v>NO TARGET</v>
      </c>
      <c r="BC10" s="129">
        <f>'[2]1.OVERVIEW CHART DASHBOARD'!N10</f>
        <v>0</v>
      </c>
      <c r="BE10" s="129" t="str">
        <f>'[2]1.OVERVIEW CHART DASHBOARD'!P10</f>
        <v>NO TARGET</v>
      </c>
      <c r="BF10" s="128"/>
    </row>
    <row r="11" spans="1:65" x14ac:dyDescent="0.25">
      <c r="A11" s="124" t="s">
        <v>2</v>
      </c>
      <c r="B11" s="125"/>
      <c r="C11" s="126">
        <f t="shared" si="0"/>
        <v>3000</v>
      </c>
      <c r="D11" s="127">
        <f t="shared" si="1"/>
        <v>2453</v>
      </c>
      <c r="E11" s="127">
        <f t="shared" si="2"/>
        <v>547</v>
      </c>
      <c r="F11" s="127">
        <f t="shared" si="3"/>
        <v>1553</v>
      </c>
      <c r="G11" s="127">
        <f t="shared" si="4"/>
        <v>2100</v>
      </c>
      <c r="H11" s="128"/>
      <c r="I11" s="129">
        <f t="shared" si="5"/>
        <v>0.26047619047619047</v>
      </c>
      <c r="J11" s="125"/>
      <c r="K11" s="126">
        <f>'[3]1.OVERVIEW CHART DASHBOARD'!C11</f>
        <v>1410</v>
      </c>
      <c r="L11" s="127">
        <f>'[3]1.OVERVIEW CHART DASHBOARD'!D11</f>
        <v>1153</v>
      </c>
      <c r="M11" s="127">
        <f>'[3]1.OVERVIEW CHART DASHBOARD'!E11</f>
        <v>257</v>
      </c>
      <c r="N11" s="127">
        <f>'[3]1.OVERVIEW CHART DASHBOARD'!F11</f>
        <v>730</v>
      </c>
      <c r="O11" s="127">
        <f t="shared" si="6"/>
        <v>987</v>
      </c>
      <c r="P11" s="128"/>
      <c r="Q11" s="129">
        <f t="shared" si="7"/>
        <v>0.26038500506585616</v>
      </c>
      <c r="R11" s="117"/>
      <c r="S11" s="129">
        <f>'[3]1.OVERVIEW CHART DASHBOARD'!J11</f>
        <v>7.8014184397163122E-2</v>
      </c>
      <c r="T11" s="112"/>
      <c r="U11" s="129">
        <f>'[3]1.OVERVIEW CHART DASHBOARD'!L11</f>
        <v>0.63743218806509938</v>
      </c>
      <c r="V11" s="112"/>
      <c r="W11" s="129">
        <f>'[3]1.OVERVIEW CHART DASHBOARD'!N11</f>
        <v>0</v>
      </c>
      <c r="X11" s="112"/>
      <c r="Y11" s="129">
        <f>'[3]1.OVERVIEW CHART DASHBOARD'!P11</f>
        <v>0</v>
      </c>
      <c r="Z11" s="128"/>
      <c r="AA11" s="126">
        <f>'[4]1.OVERVIEW CHART DASHBOARD'!C11</f>
        <v>1050</v>
      </c>
      <c r="AB11" s="127">
        <f>'[4]1.OVERVIEW CHART DASHBOARD'!D11</f>
        <v>761</v>
      </c>
      <c r="AC11" s="127">
        <f>'[4]1.OVERVIEW CHART DASHBOARD'!E11</f>
        <v>289</v>
      </c>
      <c r="AD11" s="127">
        <f>'[4]1.OVERVIEW CHART DASHBOARD'!F11</f>
        <v>446</v>
      </c>
      <c r="AE11" s="127">
        <f t="shared" si="8"/>
        <v>735</v>
      </c>
      <c r="AF11" s="128"/>
      <c r="AG11" s="129">
        <f t="shared" si="9"/>
        <v>0.39319727891156464</v>
      </c>
      <c r="AH11" s="110"/>
      <c r="AI11" s="129">
        <f>'[4]1.OVERVIEW CHART DASHBOARD'!J11</f>
        <v>2.8571428571428571E-2</v>
      </c>
      <c r="AK11" s="129">
        <f>'[4]1.OVERVIEW CHART DASHBOARD'!L11</f>
        <v>0.96762589928057552</v>
      </c>
      <c r="AL11" s="112"/>
      <c r="AM11" s="129">
        <f>'[4]1.OVERVIEW CHART DASHBOARD'!N11</f>
        <v>4.3410852713178294E-2</v>
      </c>
      <c r="AN11" s="112"/>
      <c r="AO11" s="129">
        <f>'[4]1.OVERVIEW CHART DASHBOARD'!P11</f>
        <v>0</v>
      </c>
      <c r="AP11" s="128"/>
      <c r="AQ11" s="126">
        <f>'[2]1.OVERVIEW CHART DASHBOARD'!C11</f>
        <v>540</v>
      </c>
      <c r="AR11" s="127">
        <f>'[2]1.OVERVIEW CHART DASHBOARD'!D11</f>
        <v>539</v>
      </c>
      <c r="AS11" s="127">
        <f>'[2]1.OVERVIEW CHART DASHBOARD'!E11</f>
        <v>1</v>
      </c>
      <c r="AT11" s="127">
        <f>'[2]1.OVERVIEW CHART DASHBOARD'!F11</f>
        <v>377</v>
      </c>
      <c r="AU11" s="127">
        <f t="shared" si="10"/>
        <v>378</v>
      </c>
      <c r="AV11" s="128"/>
      <c r="AW11" s="129">
        <f t="shared" si="11"/>
        <v>2.6455026455026454E-3</v>
      </c>
      <c r="AY11" s="129">
        <f>'[2]1.OVERVIEW CHART DASHBOARD'!J11</f>
        <v>9.2592592592592587E-3</v>
      </c>
      <c r="BA11" s="129">
        <f>'[2]1.OVERVIEW CHART DASHBOARD'!L11</f>
        <v>0</v>
      </c>
      <c r="BC11" s="129">
        <f>'[2]1.OVERVIEW CHART DASHBOARD'!N11</f>
        <v>0</v>
      </c>
      <c r="BE11" s="129">
        <f>'[2]1.OVERVIEW CHART DASHBOARD'!P11</f>
        <v>0</v>
      </c>
      <c r="BF11" s="128"/>
    </row>
    <row r="12" spans="1:65" x14ac:dyDescent="0.25">
      <c r="A12" s="124" t="s">
        <v>34</v>
      </c>
      <c r="B12" s="125"/>
      <c r="C12" s="126">
        <f t="shared" si="0"/>
        <v>4600</v>
      </c>
      <c r="D12" s="127">
        <f t="shared" si="1"/>
        <v>2697</v>
      </c>
      <c r="E12" s="127">
        <f t="shared" si="2"/>
        <v>1903</v>
      </c>
      <c r="F12" s="127">
        <f t="shared" si="3"/>
        <v>1346</v>
      </c>
      <c r="G12" s="127">
        <f t="shared" si="4"/>
        <v>3249</v>
      </c>
      <c r="H12" s="128"/>
      <c r="I12" s="129">
        <f t="shared" si="5"/>
        <v>0.58571868267159122</v>
      </c>
      <c r="J12" s="125"/>
      <c r="K12" s="126">
        <f>'[3]1.OVERVIEW CHART DASHBOARD'!C12</f>
        <v>2162</v>
      </c>
      <c r="L12" s="127">
        <f>'[3]1.OVERVIEW CHART DASHBOARD'!D12</f>
        <v>985</v>
      </c>
      <c r="M12" s="127">
        <f>'[3]1.OVERVIEW CHART DASHBOARD'!E12</f>
        <v>1177</v>
      </c>
      <c r="N12" s="127">
        <f>'[3]1.OVERVIEW CHART DASHBOARD'!F12</f>
        <v>350</v>
      </c>
      <c r="O12" s="127">
        <f t="shared" si="6"/>
        <v>1527</v>
      </c>
      <c r="P12" s="128"/>
      <c r="Q12" s="129">
        <f t="shared" si="7"/>
        <v>0.77079240340537003</v>
      </c>
      <c r="R12" s="117"/>
      <c r="S12" s="129">
        <f>'[3]1.OVERVIEW CHART DASHBOARD'!J12</f>
        <v>0.66666666666666663</v>
      </c>
      <c r="T12" s="112"/>
      <c r="U12" s="129">
        <f>'[3]1.OVERVIEW CHART DASHBOARD'!L12</f>
        <v>1.9042553191489362</v>
      </c>
      <c r="V12" s="112"/>
      <c r="W12" s="129">
        <f>'[3]1.OVERVIEW CHART DASHBOARD'!N12</f>
        <v>0</v>
      </c>
      <c r="X12" s="112"/>
      <c r="Y12" s="129">
        <f>'[3]1.OVERVIEW CHART DASHBOARD'!P12</f>
        <v>0</v>
      </c>
      <c r="Z12" s="128"/>
      <c r="AA12" s="126">
        <f>'[4]1.OVERVIEW CHART DASHBOARD'!C12</f>
        <v>1610</v>
      </c>
      <c r="AB12" s="127">
        <f>'[4]1.OVERVIEW CHART DASHBOARD'!D12</f>
        <v>985</v>
      </c>
      <c r="AC12" s="127">
        <f>'[4]1.OVERVIEW CHART DASHBOARD'!E12</f>
        <v>625</v>
      </c>
      <c r="AD12" s="127">
        <f>'[4]1.OVERVIEW CHART DASHBOARD'!F12</f>
        <v>512</v>
      </c>
      <c r="AE12" s="127">
        <f t="shared" si="8"/>
        <v>1137</v>
      </c>
      <c r="AF12" s="128"/>
      <c r="AG12" s="129">
        <f t="shared" si="9"/>
        <v>0.54969217238346524</v>
      </c>
      <c r="AH12" s="110"/>
      <c r="AI12" s="129">
        <f>'[4]1.OVERVIEW CHART DASHBOARD'!J12</f>
        <v>0.30476190476190479</v>
      </c>
      <c r="AK12" s="129">
        <f>'[4]1.OVERVIEW CHART DASHBOARD'!L12</f>
        <v>0.93041237113402064</v>
      </c>
      <c r="AL12" s="112"/>
      <c r="AM12" s="129">
        <f>'[4]1.OVERVIEW CHART DASHBOARD'!N12</f>
        <v>0.31788079470198677</v>
      </c>
      <c r="AN12" s="112"/>
      <c r="AO12" s="129">
        <f>'[4]1.OVERVIEW CHART DASHBOARD'!P12</f>
        <v>0</v>
      </c>
      <c r="AP12" s="128"/>
      <c r="AQ12" s="126">
        <f>'[2]1.OVERVIEW CHART DASHBOARD'!C12</f>
        <v>828</v>
      </c>
      <c r="AR12" s="127">
        <f>'[2]1.OVERVIEW CHART DASHBOARD'!D12</f>
        <v>727</v>
      </c>
      <c r="AS12" s="127">
        <f>'[2]1.OVERVIEW CHART DASHBOARD'!E12</f>
        <v>101</v>
      </c>
      <c r="AT12" s="127">
        <f>'[2]1.OVERVIEW CHART DASHBOARD'!F12</f>
        <v>484</v>
      </c>
      <c r="AU12" s="127">
        <f t="shared" si="10"/>
        <v>585</v>
      </c>
      <c r="AV12" s="128"/>
      <c r="AW12" s="129">
        <f t="shared" si="11"/>
        <v>0.17264957264957265</v>
      </c>
      <c r="AY12" s="129">
        <f>'[2]1.OVERVIEW CHART DASHBOARD'!J12</f>
        <v>0.16049382716049382</v>
      </c>
      <c r="BA12" s="129">
        <f>'[2]1.OVERVIEW CHART DASHBOARD'!L12</f>
        <v>0.36173633440514474</v>
      </c>
      <c r="BC12" s="129">
        <f>'[2]1.OVERVIEW CHART DASHBOARD'!N12</f>
        <v>0</v>
      </c>
      <c r="BE12" s="129">
        <f>'[2]1.OVERVIEW CHART DASHBOARD'!P12</f>
        <v>0</v>
      </c>
      <c r="BF12" s="128"/>
    </row>
    <row r="13" spans="1:65" s="100" customFormat="1" ht="6" customHeight="1" x14ac:dyDescent="0.25">
      <c r="A13" s="130"/>
      <c r="B13" s="125"/>
      <c r="C13" s="125"/>
      <c r="D13" s="125"/>
      <c r="E13" s="125"/>
      <c r="F13" s="125"/>
      <c r="G13" s="125"/>
      <c r="H13" s="125"/>
      <c r="I13" s="131">
        <f>MIN(I9:I11)</f>
        <v>0.26047619047619047</v>
      </c>
      <c r="J13" s="125"/>
      <c r="K13" s="125"/>
      <c r="L13" s="125"/>
      <c r="M13" s="125"/>
      <c r="N13" s="125"/>
      <c r="O13" s="125"/>
      <c r="P13" s="125"/>
      <c r="Q13" s="125"/>
      <c r="R13" s="117"/>
      <c r="S13" s="125"/>
      <c r="T13" s="112"/>
      <c r="U13" s="125"/>
      <c r="V13" s="112"/>
      <c r="W13" s="125"/>
      <c r="X13" s="112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BA13" s="125"/>
      <c r="BC13" s="125"/>
      <c r="BE13" s="125"/>
      <c r="BF13" s="125"/>
      <c r="BG13" s="125"/>
    </row>
    <row r="14" spans="1:65" x14ac:dyDescent="0.25">
      <c r="A14" s="132" t="s">
        <v>6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17"/>
      <c r="S14" s="125"/>
      <c r="T14" s="112"/>
      <c r="U14" s="125"/>
      <c r="V14" s="112"/>
      <c r="W14" s="125"/>
      <c r="X14" s="112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BA14" s="125"/>
      <c r="BC14" s="125"/>
      <c r="BE14" s="125"/>
      <c r="BF14" s="125"/>
      <c r="BG14" s="125"/>
      <c r="BH14" s="133"/>
      <c r="BI14" s="133"/>
      <c r="BJ14" s="133"/>
      <c r="BK14" s="133"/>
      <c r="BL14" s="133"/>
      <c r="BM14" s="133"/>
    </row>
    <row r="15" spans="1:65" x14ac:dyDescent="0.25">
      <c r="A15" s="124" t="s">
        <v>31</v>
      </c>
      <c r="B15" s="125"/>
      <c r="C15" s="126">
        <f t="shared" si="0"/>
        <v>751</v>
      </c>
      <c r="D15" s="127">
        <f t="shared" si="1"/>
        <v>174.00000000000003</v>
      </c>
      <c r="E15" s="127">
        <f t="shared" si="2"/>
        <v>577</v>
      </c>
      <c r="F15" s="127">
        <f t="shared" si="3"/>
        <v>-51.999999999999972</v>
      </c>
      <c r="G15" s="127">
        <f t="shared" si="4"/>
        <v>525</v>
      </c>
      <c r="H15" s="128"/>
      <c r="I15" s="129">
        <f t="shared" si="5"/>
        <v>1.0990476190476191</v>
      </c>
      <c r="J15" s="125"/>
      <c r="K15" s="126">
        <f>'[3]1.OVERVIEW CHART DASHBOARD'!C15</f>
        <v>353</v>
      </c>
      <c r="L15" s="127">
        <f>'[3]1.OVERVIEW CHART DASHBOARD'!D15</f>
        <v>-13.999999999999972</v>
      </c>
      <c r="M15" s="127">
        <f>'[3]1.OVERVIEW CHART DASHBOARD'!E15</f>
        <v>367</v>
      </c>
      <c r="N15" s="127">
        <f>'[3]1.OVERVIEW CHART DASHBOARD'!F15</f>
        <v>-119.99999999999997</v>
      </c>
      <c r="O15" s="127">
        <f t="shared" si="6"/>
        <v>247.00000000000003</v>
      </c>
      <c r="P15" s="128"/>
      <c r="Q15" s="129">
        <f t="shared" si="7"/>
        <v>1.48582995951417</v>
      </c>
      <c r="R15" s="117"/>
      <c r="S15" s="129">
        <f>'[3]1.OVERVIEW CHART DASHBOARD'!J15</f>
        <v>1.8169014084507042</v>
      </c>
      <c r="T15" s="112"/>
      <c r="U15" s="129">
        <f>'[3]1.OVERVIEW CHART DASHBOARD'!L15</f>
        <v>4.6064516129032258</v>
      </c>
      <c r="V15" s="112"/>
      <c r="W15" s="129">
        <f>'[3]1.OVERVIEW CHART DASHBOARD'!N15</f>
        <v>0</v>
      </c>
      <c r="X15" s="112"/>
      <c r="Y15" s="129">
        <f>'[3]1.OVERVIEW CHART DASHBOARD'!P15</f>
        <v>0</v>
      </c>
      <c r="Z15" s="128"/>
      <c r="AA15" s="126">
        <f>'[4]1.OVERVIEW CHART DASHBOARD'!C15</f>
        <v>263</v>
      </c>
      <c r="AB15" s="127">
        <f>'[4]1.OVERVIEW CHART DASHBOARD'!D15</f>
        <v>55</v>
      </c>
      <c r="AC15" s="127">
        <f>'[4]1.OVERVIEW CHART DASHBOARD'!E15</f>
        <v>208</v>
      </c>
      <c r="AD15" s="127">
        <f>'[4]1.OVERVIEW CHART DASHBOARD'!F15</f>
        <v>-24</v>
      </c>
      <c r="AE15" s="127">
        <f t="shared" si="8"/>
        <v>184</v>
      </c>
      <c r="AF15" s="128"/>
      <c r="AG15" s="129">
        <f t="shared" si="9"/>
        <v>1.1304347826086956</v>
      </c>
      <c r="AH15" s="110"/>
      <c r="AI15" s="129">
        <f>'[4]1.OVERVIEW CHART DASHBOARD'!J15</f>
        <v>1</v>
      </c>
      <c r="AK15" s="129">
        <f>'[4]1.OVERVIEW CHART DASHBOARD'!L15</f>
        <v>1.0377358490566038</v>
      </c>
      <c r="AL15" s="112"/>
      <c r="AM15" s="129">
        <f>'[4]1.OVERVIEW CHART DASHBOARD'!N15</f>
        <v>1.2987012987012987</v>
      </c>
      <c r="AN15" s="112"/>
      <c r="AO15" s="129">
        <f>'[4]1.OVERVIEW CHART DASHBOARD'!P15</f>
        <v>0</v>
      </c>
      <c r="AP15" s="128"/>
      <c r="AQ15" s="126">
        <f>'[2]1.OVERVIEW CHART DASHBOARD'!C15</f>
        <v>135</v>
      </c>
      <c r="AR15" s="127">
        <f>'[2]1.OVERVIEW CHART DASHBOARD'!D15</f>
        <v>133</v>
      </c>
      <c r="AS15" s="127">
        <f>'[2]1.OVERVIEW CHART DASHBOARD'!E15</f>
        <v>2</v>
      </c>
      <c r="AT15" s="127">
        <f>'[2]1.OVERVIEW CHART DASHBOARD'!F15</f>
        <v>92</v>
      </c>
      <c r="AU15" s="127">
        <f t="shared" si="10"/>
        <v>94</v>
      </c>
      <c r="AV15" s="128"/>
      <c r="AW15" s="129">
        <f t="shared" si="11"/>
        <v>2.1276595744680851E-2</v>
      </c>
      <c r="AY15" s="129">
        <f>'[2]1.OVERVIEW CHART DASHBOARD'!J15</f>
        <v>3.7037037037037035E-2</v>
      </c>
      <c r="BA15" s="129">
        <f>'[2]1.OVERVIEW CHART DASHBOARD'!L15</f>
        <v>2.8037383177570097E-2</v>
      </c>
      <c r="BC15" s="129">
        <f>'[2]1.OVERVIEW CHART DASHBOARD'!N15</f>
        <v>0</v>
      </c>
      <c r="BE15" s="129">
        <f>'[2]1.OVERVIEW CHART DASHBOARD'!P15</f>
        <v>0</v>
      </c>
      <c r="BF15" s="128"/>
    </row>
    <row r="16" spans="1:65" x14ac:dyDescent="0.25">
      <c r="A16" s="124" t="s">
        <v>4</v>
      </c>
      <c r="B16" s="125"/>
      <c r="C16" s="126">
        <f t="shared" si="0"/>
        <v>60</v>
      </c>
      <c r="D16" s="127">
        <f t="shared" si="1"/>
        <v>60</v>
      </c>
      <c r="E16" s="127">
        <f t="shared" si="2"/>
        <v>0</v>
      </c>
      <c r="F16" s="127">
        <f t="shared" si="3"/>
        <v>0</v>
      </c>
      <c r="G16" s="127">
        <f t="shared" si="4"/>
        <v>0</v>
      </c>
      <c r="H16" s="128"/>
      <c r="I16" s="129" t="e">
        <f t="shared" si="5"/>
        <v>#DIV/0!</v>
      </c>
      <c r="J16" s="125"/>
      <c r="K16" s="126">
        <f>'[3]1.OVERVIEW CHART DASHBOARD'!C16</f>
        <v>24</v>
      </c>
      <c r="L16" s="127">
        <f>'[3]1.OVERVIEW CHART DASHBOARD'!D16</f>
        <v>24</v>
      </c>
      <c r="M16" s="127">
        <f>'[3]1.OVERVIEW CHART DASHBOARD'!E16</f>
        <v>0</v>
      </c>
      <c r="N16" s="127">
        <f>'[3]1.OVERVIEW CHART DASHBOARD'!F16</f>
        <v>0</v>
      </c>
      <c r="O16" s="127">
        <f t="shared" si="6"/>
        <v>0</v>
      </c>
      <c r="P16" s="128"/>
      <c r="Q16" s="129" t="e">
        <f t="shared" si="7"/>
        <v>#DIV/0!</v>
      </c>
      <c r="R16" s="117"/>
      <c r="S16" s="129" t="str">
        <f>'[3]1.OVERVIEW CHART DASHBOARD'!J16</f>
        <v>NO TARGET</v>
      </c>
      <c r="T16" s="112"/>
      <c r="U16" s="129" t="str">
        <f>'[3]1.OVERVIEW CHART DASHBOARD'!L16</f>
        <v>NO TARGET</v>
      </c>
      <c r="V16" s="112"/>
      <c r="W16" s="129" t="str">
        <f>'[3]1.OVERVIEW CHART DASHBOARD'!N16</f>
        <v>NO TARGET</v>
      </c>
      <c r="X16" s="112"/>
      <c r="Y16" s="129">
        <f>'[3]1.OVERVIEW CHART DASHBOARD'!P16</f>
        <v>0</v>
      </c>
      <c r="Z16" s="128"/>
      <c r="AA16" s="126">
        <f>'[4]1.OVERVIEW CHART DASHBOARD'!C16</f>
        <v>18</v>
      </c>
      <c r="AB16" s="127">
        <f>'[4]1.OVERVIEW CHART DASHBOARD'!D16</f>
        <v>18</v>
      </c>
      <c r="AC16" s="127">
        <f>'[4]1.OVERVIEW CHART DASHBOARD'!E16</f>
        <v>0</v>
      </c>
      <c r="AD16" s="127">
        <f>'[4]1.OVERVIEW CHART DASHBOARD'!F16</f>
        <v>0</v>
      </c>
      <c r="AE16" s="127">
        <f t="shared" si="8"/>
        <v>0</v>
      </c>
      <c r="AF16" s="128"/>
      <c r="AG16" s="129" t="e">
        <f t="shared" si="9"/>
        <v>#DIV/0!</v>
      </c>
      <c r="AH16" s="110"/>
      <c r="AI16" s="129" t="str">
        <f>'[4]1.OVERVIEW CHART DASHBOARD'!J16</f>
        <v>NO TARGET</v>
      </c>
      <c r="AK16" s="129" t="str">
        <f>'[4]1.OVERVIEW CHART DASHBOARD'!L16</f>
        <v>NO TARGET</v>
      </c>
      <c r="AL16" s="112"/>
      <c r="AM16" s="129" t="str">
        <f>'[4]1.OVERVIEW CHART DASHBOARD'!N16</f>
        <v>NO TARGET</v>
      </c>
      <c r="AN16" s="112"/>
      <c r="AO16" s="129">
        <f>'[4]1.OVERVIEW CHART DASHBOARD'!P16</f>
        <v>0</v>
      </c>
      <c r="AP16" s="128"/>
      <c r="AQ16" s="126">
        <f>'[2]1.OVERVIEW CHART DASHBOARD'!C16</f>
        <v>18</v>
      </c>
      <c r="AR16" s="127">
        <f>'[2]1.OVERVIEW CHART DASHBOARD'!D16</f>
        <v>18</v>
      </c>
      <c r="AS16" s="127">
        <f>'[2]1.OVERVIEW CHART DASHBOARD'!E16</f>
        <v>0</v>
      </c>
      <c r="AT16" s="127">
        <f>'[2]1.OVERVIEW CHART DASHBOARD'!F16</f>
        <v>0</v>
      </c>
      <c r="AU16" s="127">
        <f t="shared" si="10"/>
        <v>0</v>
      </c>
      <c r="AV16" s="128"/>
      <c r="AW16" s="129" t="e">
        <f t="shared" si="11"/>
        <v>#DIV/0!</v>
      </c>
      <c r="AY16" s="129" t="str">
        <f>'[2]1.OVERVIEW CHART DASHBOARD'!J16</f>
        <v>NO TARGET</v>
      </c>
      <c r="BA16" s="129" t="str">
        <f>'[2]1.OVERVIEW CHART DASHBOARD'!L16</f>
        <v>NO TARGET</v>
      </c>
      <c r="BC16" s="129" t="str">
        <f>'[2]1.OVERVIEW CHART DASHBOARD'!N16</f>
        <v>NO TARGET</v>
      </c>
      <c r="BE16" s="129">
        <f>'[2]1.OVERVIEW CHART DASHBOARD'!P16</f>
        <v>0</v>
      </c>
      <c r="BF16" s="128"/>
    </row>
    <row r="17" spans="1:65" x14ac:dyDescent="0.25">
      <c r="A17" s="124" t="s">
        <v>5</v>
      </c>
      <c r="B17" s="125"/>
      <c r="C17" s="126">
        <f t="shared" si="0"/>
        <v>1504</v>
      </c>
      <c r="D17" s="127">
        <f t="shared" si="1"/>
        <v>680</v>
      </c>
      <c r="E17" s="127">
        <f t="shared" si="2"/>
        <v>824</v>
      </c>
      <c r="F17" s="127">
        <f t="shared" si="3"/>
        <v>176</v>
      </c>
      <c r="G17" s="127">
        <f t="shared" si="4"/>
        <v>1000</v>
      </c>
      <c r="H17" s="128"/>
      <c r="I17" s="129">
        <f t="shared" si="5"/>
        <v>0.82399999999999995</v>
      </c>
      <c r="J17" s="125"/>
      <c r="K17" s="126">
        <f>'[3]1.OVERVIEW CHART DASHBOARD'!C17</f>
        <v>709</v>
      </c>
      <c r="L17" s="127">
        <f>'[3]1.OVERVIEW CHART DASHBOARD'!D17</f>
        <v>403</v>
      </c>
      <c r="M17" s="127">
        <f>'[3]1.OVERVIEW CHART DASHBOARD'!E17</f>
        <v>306</v>
      </c>
      <c r="N17" s="127">
        <f>'[3]1.OVERVIEW CHART DASHBOARD'!F17</f>
        <v>165</v>
      </c>
      <c r="O17" s="127">
        <f t="shared" si="6"/>
        <v>471</v>
      </c>
      <c r="P17" s="128"/>
      <c r="Q17" s="129">
        <f t="shared" si="7"/>
        <v>0.64968152866242035</v>
      </c>
      <c r="R17" s="117"/>
      <c r="S17" s="129">
        <f>'[3]1.OVERVIEW CHART DASHBOARD'!J17</f>
        <v>2.564102564102564E-2</v>
      </c>
      <c r="T17" s="112"/>
      <c r="U17" s="129">
        <f>'[3]1.OVERVIEW CHART DASHBOARD'!L17</f>
        <v>1.9548387096774194</v>
      </c>
      <c r="V17" s="112"/>
      <c r="W17" s="129">
        <f>'[3]1.OVERVIEW CHART DASHBOARD'!N17</f>
        <v>0</v>
      </c>
      <c r="X17" s="112"/>
      <c r="Y17" s="129">
        <f>'[3]1.OVERVIEW CHART DASHBOARD'!P17</f>
        <v>0</v>
      </c>
      <c r="Z17" s="128"/>
      <c r="AA17" s="126">
        <f>'[4]1.OVERVIEW CHART DASHBOARD'!C17</f>
        <v>525</v>
      </c>
      <c r="AB17" s="127">
        <f>'[4]1.OVERVIEW CHART DASHBOARD'!D17</f>
        <v>115</v>
      </c>
      <c r="AC17" s="127">
        <f>'[4]1.OVERVIEW CHART DASHBOARD'!E17</f>
        <v>410</v>
      </c>
      <c r="AD17" s="127">
        <f>'[4]1.OVERVIEW CHART DASHBOARD'!F17</f>
        <v>-61</v>
      </c>
      <c r="AE17" s="127">
        <f t="shared" si="8"/>
        <v>349</v>
      </c>
      <c r="AF17" s="128"/>
      <c r="AG17" s="129">
        <f t="shared" si="9"/>
        <v>1.174785100286533</v>
      </c>
      <c r="AH17" s="110"/>
      <c r="AI17" s="129">
        <f>'[4]1.OVERVIEW CHART DASHBOARD'!J17</f>
        <v>3.4482758620689655E-2</v>
      </c>
      <c r="AK17" s="129">
        <f>'[4]1.OVERVIEW CHART DASHBOARD'!L17</f>
        <v>3.5130434782608697</v>
      </c>
      <c r="AL17" s="112"/>
      <c r="AM17" s="129">
        <f>'[4]1.OVERVIEW CHART DASHBOARD'!N17</f>
        <v>5.128205128205128E-2</v>
      </c>
      <c r="AN17" s="112"/>
      <c r="AO17" s="129">
        <f>'[4]1.OVERVIEW CHART DASHBOARD'!P17</f>
        <v>0</v>
      </c>
      <c r="AP17" s="128"/>
      <c r="AQ17" s="126">
        <f>'[2]1.OVERVIEW CHART DASHBOARD'!C17</f>
        <v>270</v>
      </c>
      <c r="AR17" s="127">
        <f>'[2]1.OVERVIEW CHART DASHBOARD'!D17</f>
        <v>162</v>
      </c>
      <c r="AS17" s="127">
        <f>'[2]1.OVERVIEW CHART DASHBOARD'!E17</f>
        <v>108</v>
      </c>
      <c r="AT17" s="127">
        <f>'[2]1.OVERVIEW CHART DASHBOARD'!F17</f>
        <v>72</v>
      </c>
      <c r="AU17" s="127">
        <f t="shared" si="10"/>
        <v>180</v>
      </c>
      <c r="AV17" s="128"/>
      <c r="AW17" s="129">
        <f t="shared" si="11"/>
        <v>0.6</v>
      </c>
      <c r="AY17" s="129">
        <f>'[2]1.OVERVIEW CHART DASHBOARD'!J17</f>
        <v>0</v>
      </c>
      <c r="BA17" s="129">
        <f>'[2]1.OVERVIEW CHART DASHBOARD'!L17</f>
        <v>1.8</v>
      </c>
      <c r="BC17" s="129">
        <f>'[2]1.OVERVIEW CHART DASHBOARD'!N17</f>
        <v>0</v>
      </c>
      <c r="BE17" s="129">
        <f>'[2]1.OVERVIEW CHART DASHBOARD'!P17</f>
        <v>0</v>
      </c>
      <c r="BF17" s="128"/>
    </row>
    <row r="18" spans="1:65" x14ac:dyDescent="0.25">
      <c r="A18" s="124" t="s">
        <v>34</v>
      </c>
      <c r="B18" s="125"/>
      <c r="C18" s="126">
        <f t="shared" si="0"/>
        <v>2315</v>
      </c>
      <c r="D18" s="127">
        <f t="shared" si="1"/>
        <v>914</v>
      </c>
      <c r="E18" s="127">
        <f t="shared" si="2"/>
        <v>1401</v>
      </c>
      <c r="F18" s="127">
        <f t="shared" si="3"/>
        <v>124</v>
      </c>
      <c r="G18" s="127">
        <f t="shared" si="4"/>
        <v>1525</v>
      </c>
      <c r="H18" s="128"/>
      <c r="I18" s="129">
        <f t="shared" si="5"/>
        <v>0.91868852459016392</v>
      </c>
      <c r="J18" s="125"/>
      <c r="K18" s="126">
        <f>'[3]1.OVERVIEW CHART DASHBOARD'!C18</f>
        <v>1086</v>
      </c>
      <c r="L18" s="127">
        <f>'[3]1.OVERVIEW CHART DASHBOARD'!D18</f>
        <v>413</v>
      </c>
      <c r="M18" s="127">
        <f>'[3]1.OVERVIEW CHART DASHBOARD'!E18</f>
        <v>673</v>
      </c>
      <c r="N18" s="127">
        <f>'[3]1.OVERVIEW CHART DASHBOARD'!F18</f>
        <v>45</v>
      </c>
      <c r="O18" s="127">
        <f t="shared" si="6"/>
        <v>718</v>
      </c>
      <c r="P18" s="128"/>
      <c r="Q18" s="129">
        <f t="shared" si="7"/>
        <v>0.93732590529247906</v>
      </c>
      <c r="R18" s="117"/>
      <c r="S18" s="129">
        <f>'[3]1.OVERVIEW CHART DASHBOARD'!J18</f>
        <v>0.7021276595744681</v>
      </c>
      <c r="T18" s="112"/>
      <c r="U18" s="129">
        <f>'[3]1.OVERVIEW CHART DASHBOARD'!L18</f>
        <v>2.6177419354838709</v>
      </c>
      <c r="V18" s="112"/>
      <c r="W18" s="129">
        <f>'[3]1.OVERVIEW CHART DASHBOARD'!N18</f>
        <v>0</v>
      </c>
      <c r="X18" s="112"/>
      <c r="Y18" s="129">
        <f>'[3]1.OVERVIEW CHART DASHBOARD'!P18</f>
        <v>0</v>
      </c>
      <c r="Z18" s="128"/>
      <c r="AA18" s="126">
        <f>'[4]1.OVERVIEW CHART DASHBOARD'!C18</f>
        <v>806</v>
      </c>
      <c r="AB18" s="127">
        <f>'[4]1.OVERVIEW CHART DASHBOARD'!D18</f>
        <v>188</v>
      </c>
      <c r="AC18" s="127">
        <f>'[4]1.OVERVIEW CHART DASHBOARD'!E18</f>
        <v>618</v>
      </c>
      <c r="AD18" s="127">
        <f>'[4]1.OVERVIEW CHART DASHBOARD'!F18</f>
        <v>-85</v>
      </c>
      <c r="AE18" s="127">
        <f t="shared" si="8"/>
        <v>533</v>
      </c>
      <c r="AF18" s="128"/>
      <c r="AG18" s="129">
        <f t="shared" si="9"/>
        <v>1.1594746716697937</v>
      </c>
      <c r="AH18" s="110"/>
      <c r="AI18" s="129">
        <f>'[4]1.OVERVIEW CHART DASHBOARD'!J18</f>
        <v>0.4</v>
      </c>
      <c r="AK18" s="129">
        <f>'[4]1.OVERVIEW CHART DASHBOARD'!L18</f>
        <v>2.7321428571428572</v>
      </c>
      <c r="AL18" s="112"/>
      <c r="AM18" s="129">
        <f>'[4]1.OVERVIEW CHART DASHBOARD'!N18</f>
        <v>0.76014760147601479</v>
      </c>
      <c r="AN18" s="112"/>
      <c r="AO18" s="129">
        <f>'[4]1.OVERVIEW CHART DASHBOARD'!P18</f>
        <v>0</v>
      </c>
      <c r="AP18" s="128"/>
      <c r="AQ18" s="126">
        <f>'[2]1.OVERVIEW CHART DASHBOARD'!C18</f>
        <v>423</v>
      </c>
      <c r="AR18" s="127">
        <f>'[2]1.OVERVIEW CHART DASHBOARD'!D18</f>
        <v>313</v>
      </c>
      <c r="AS18" s="127">
        <f>'[2]1.OVERVIEW CHART DASHBOARD'!E18</f>
        <v>110</v>
      </c>
      <c r="AT18" s="127">
        <f>'[2]1.OVERVIEW CHART DASHBOARD'!F18</f>
        <v>164</v>
      </c>
      <c r="AU18" s="127">
        <f t="shared" si="10"/>
        <v>274</v>
      </c>
      <c r="AV18" s="128"/>
      <c r="AW18" s="129">
        <f t="shared" si="11"/>
        <v>0.40145985401459855</v>
      </c>
      <c r="AY18" s="129">
        <f>'[2]1.OVERVIEW CHART DASHBOARD'!J18</f>
        <v>1.3888888888888888E-2</v>
      </c>
      <c r="BA18" s="129">
        <f>'[2]1.OVERVIEW CHART DASHBOARD'!L18</f>
        <v>1.1393728222996518</v>
      </c>
      <c r="BC18" s="129">
        <f>'[2]1.OVERVIEW CHART DASHBOARD'!N18</f>
        <v>0</v>
      </c>
      <c r="BE18" s="129">
        <f>'[2]1.OVERVIEW CHART DASHBOARD'!P18</f>
        <v>0</v>
      </c>
      <c r="BF18" s="128"/>
    </row>
    <row r="19" spans="1:65" s="100" customFormat="1" ht="6" customHeight="1" x14ac:dyDescent="0.25">
      <c r="A19" s="130"/>
      <c r="B19" s="125"/>
      <c r="C19" s="125"/>
      <c r="D19" s="125"/>
      <c r="E19" s="125"/>
      <c r="F19" s="125"/>
      <c r="G19" s="125"/>
      <c r="H19" s="125"/>
      <c r="I19" s="131" t="e">
        <f>MIN(I15:I17)</f>
        <v>#DIV/0!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12"/>
      <c r="U19" s="125"/>
      <c r="V19" s="112"/>
      <c r="W19" s="125"/>
      <c r="X19" s="112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Y19" s="125"/>
      <c r="BA19" s="125"/>
      <c r="BC19" s="125"/>
      <c r="BE19" s="125"/>
      <c r="BF19" s="125"/>
      <c r="BG19" s="125"/>
      <c r="BH19" s="125"/>
    </row>
    <row r="20" spans="1:65" x14ac:dyDescent="0.25">
      <c r="A20" s="132" t="s">
        <v>10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12"/>
      <c r="U20" s="125"/>
      <c r="V20" s="112"/>
      <c r="W20" s="125"/>
      <c r="X20" s="112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Y20" s="125"/>
      <c r="BA20" s="125"/>
      <c r="BC20" s="125"/>
      <c r="BE20" s="125"/>
      <c r="BF20" s="125"/>
      <c r="BG20" s="125"/>
      <c r="BH20" s="125"/>
      <c r="BI20" s="133"/>
      <c r="BJ20" s="133"/>
      <c r="BK20" s="133"/>
      <c r="BL20" s="133"/>
      <c r="BM20" s="133"/>
    </row>
    <row r="21" spans="1:65" x14ac:dyDescent="0.25">
      <c r="A21" s="124" t="s">
        <v>32</v>
      </c>
      <c r="B21" s="125"/>
      <c r="C21" s="126">
        <f t="shared" si="0"/>
        <v>2000</v>
      </c>
      <c r="D21" s="127">
        <f t="shared" si="1"/>
        <v>1051</v>
      </c>
      <c r="E21" s="127">
        <f t="shared" si="2"/>
        <v>949</v>
      </c>
      <c r="F21" s="127">
        <f t="shared" si="3"/>
        <v>346</v>
      </c>
      <c r="G21" s="127">
        <f t="shared" si="4"/>
        <v>1295</v>
      </c>
      <c r="H21" s="128"/>
      <c r="I21" s="129">
        <f t="shared" si="5"/>
        <v>0.73281853281853282</v>
      </c>
      <c r="J21" s="125"/>
      <c r="K21" s="126">
        <f>'[3]1.OVERVIEW CHART DASHBOARD'!C21</f>
        <v>940</v>
      </c>
      <c r="L21" s="127">
        <f>'[3]1.OVERVIEW CHART DASHBOARD'!D21</f>
        <v>406</v>
      </c>
      <c r="M21" s="127">
        <f>'[3]1.OVERVIEW CHART DASHBOARD'!E21</f>
        <v>534</v>
      </c>
      <c r="N21" s="127">
        <f>'[3]1.OVERVIEW CHART DASHBOARD'!F21</f>
        <v>100</v>
      </c>
      <c r="O21" s="127">
        <f t="shared" si="6"/>
        <v>634</v>
      </c>
      <c r="P21" s="128"/>
      <c r="Q21" s="129">
        <f t="shared" si="7"/>
        <v>0.8422712933753943</v>
      </c>
      <c r="R21" s="117"/>
      <c r="S21" s="129">
        <f>'[3]1.OVERVIEW CHART DASHBOARD'!J21</f>
        <v>2.0975609756097562</v>
      </c>
      <c r="T21" s="112"/>
      <c r="U21" s="129">
        <f>'[3]1.OVERVIEW CHART DASHBOARD'!L21</f>
        <v>1.8269230769230769</v>
      </c>
      <c r="V21" s="112"/>
      <c r="W21" s="129">
        <f>'[3]1.OVERVIEW CHART DASHBOARD'!N21</f>
        <v>0</v>
      </c>
      <c r="X21" s="112"/>
      <c r="Y21" s="129">
        <f>'[3]1.OVERVIEW CHART DASHBOARD'!P21</f>
        <v>0</v>
      </c>
      <c r="Z21" s="128"/>
      <c r="AA21" s="126">
        <f>'[4]1.OVERVIEW CHART DASHBOARD'!C21</f>
        <v>700</v>
      </c>
      <c r="AB21" s="127">
        <f>'[4]1.OVERVIEW CHART DASHBOARD'!D21</f>
        <v>345</v>
      </c>
      <c r="AC21" s="127">
        <f>'[4]1.OVERVIEW CHART DASHBOARD'!E21</f>
        <v>355</v>
      </c>
      <c r="AD21" s="127">
        <f>'[4]1.OVERVIEW CHART DASHBOARD'!F21</f>
        <v>63</v>
      </c>
      <c r="AE21" s="127">
        <f t="shared" si="8"/>
        <v>418</v>
      </c>
      <c r="AF21" s="128"/>
      <c r="AG21" s="129">
        <f t="shared" si="9"/>
        <v>0.84928229665071775</v>
      </c>
      <c r="AH21" s="110"/>
      <c r="AI21" s="129">
        <f>'[4]1.OVERVIEW CHART DASHBOARD'!J21</f>
        <v>2.5441176470588234</v>
      </c>
      <c r="AK21" s="129">
        <f>'[4]1.OVERVIEW CHART DASHBOARD'!L21</f>
        <v>1.7575757575757576</v>
      </c>
      <c r="AL21" s="112"/>
      <c r="AM21" s="129">
        <f>'[4]1.OVERVIEW CHART DASHBOARD'!N21</f>
        <v>0.52878464818763327</v>
      </c>
      <c r="AN21" s="112"/>
      <c r="AO21" s="129">
        <f>'[4]1.OVERVIEW CHART DASHBOARD'!P21</f>
        <v>0</v>
      </c>
      <c r="AP21" s="128"/>
      <c r="AQ21" s="126">
        <f>'[2]1.OVERVIEW CHART DASHBOARD'!C21</f>
        <v>360</v>
      </c>
      <c r="AR21" s="127">
        <f>'[2]1.OVERVIEW CHART DASHBOARD'!D21</f>
        <v>300</v>
      </c>
      <c r="AS21" s="127">
        <f>'[2]1.OVERVIEW CHART DASHBOARD'!E21</f>
        <v>60</v>
      </c>
      <c r="AT21" s="127">
        <f>'[2]1.OVERVIEW CHART DASHBOARD'!F21</f>
        <v>183</v>
      </c>
      <c r="AU21" s="127">
        <f t="shared" si="10"/>
        <v>243</v>
      </c>
      <c r="AV21" s="128"/>
      <c r="AW21" s="129">
        <f t="shared" si="11"/>
        <v>0.24691358024691357</v>
      </c>
      <c r="AY21" s="129">
        <f>'[2]1.OVERVIEW CHART DASHBOARD'!J21</f>
        <v>0.73015873015873012</v>
      </c>
      <c r="BA21" s="129">
        <f>'[2]1.OVERVIEW CHART DASHBOARD'!L21</f>
        <v>0.20388349514563106</v>
      </c>
      <c r="BC21" s="129">
        <f>'[2]1.OVERVIEW CHART DASHBOARD'!N21</f>
        <v>0</v>
      </c>
      <c r="BE21" s="129">
        <f>'[2]1.OVERVIEW CHART DASHBOARD'!P21</f>
        <v>0</v>
      </c>
      <c r="BF21" s="128"/>
    </row>
    <row r="22" spans="1:65" x14ac:dyDescent="0.25">
      <c r="A22" s="124" t="s">
        <v>7</v>
      </c>
      <c r="B22" s="125"/>
      <c r="C22" s="126">
        <f t="shared" si="0"/>
        <v>251</v>
      </c>
      <c r="D22" s="127">
        <f t="shared" si="1"/>
        <v>106</v>
      </c>
      <c r="E22" s="127">
        <f t="shared" si="2"/>
        <v>145</v>
      </c>
      <c r="F22" s="127">
        <f t="shared" si="3"/>
        <v>106</v>
      </c>
      <c r="G22" s="127">
        <f t="shared" si="4"/>
        <v>251</v>
      </c>
      <c r="H22" s="128"/>
      <c r="I22" s="129">
        <f t="shared" si="5"/>
        <v>0.57768924302788849</v>
      </c>
      <c r="J22" s="125"/>
      <c r="K22" s="126">
        <f>'[3]1.OVERVIEW CHART DASHBOARD'!C22</f>
        <v>118</v>
      </c>
      <c r="L22" s="127">
        <f>'[3]1.OVERVIEW CHART DASHBOARD'!D22</f>
        <v>68</v>
      </c>
      <c r="M22" s="127">
        <f>'[3]1.OVERVIEW CHART DASHBOARD'!E22</f>
        <v>50</v>
      </c>
      <c r="N22" s="127">
        <f>'[3]1.OVERVIEW CHART DASHBOARD'!F22</f>
        <v>68</v>
      </c>
      <c r="O22" s="127">
        <f t="shared" si="6"/>
        <v>118</v>
      </c>
      <c r="P22" s="128"/>
      <c r="Q22" s="129">
        <f t="shared" si="7"/>
        <v>0.42372881355932202</v>
      </c>
      <c r="R22" s="117"/>
      <c r="S22" s="129" t="str">
        <f>'[3]1.OVERVIEW CHART DASHBOARD'!J22</f>
        <v>NO TARGET</v>
      </c>
      <c r="T22" s="112"/>
      <c r="U22" s="129" t="str">
        <f>'[3]1.OVERVIEW CHART DASHBOARD'!L22</f>
        <v>NO TARGET</v>
      </c>
      <c r="V22" s="112"/>
      <c r="W22" s="129">
        <f>'[3]1.OVERVIEW CHART DASHBOARD'!N22</f>
        <v>0</v>
      </c>
      <c r="X22" s="112"/>
      <c r="Y22" s="129" t="str">
        <f>'[3]1.OVERVIEW CHART DASHBOARD'!P22</f>
        <v>NO TARGET</v>
      </c>
      <c r="Z22" s="128"/>
      <c r="AA22" s="126">
        <f>'[4]1.OVERVIEW CHART DASHBOARD'!C22</f>
        <v>88</v>
      </c>
      <c r="AB22" s="127">
        <f>'[4]1.OVERVIEW CHART DASHBOARD'!D22</f>
        <v>50</v>
      </c>
      <c r="AC22" s="127">
        <f>'[4]1.OVERVIEW CHART DASHBOARD'!E22</f>
        <v>38</v>
      </c>
      <c r="AD22" s="127">
        <f>'[4]1.OVERVIEW CHART DASHBOARD'!F22</f>
        <v>50</v>
      </c>
      <c r="AE22" s="127">
        <f t="shared" si="8"/>
        <v>88</v>
      </c>
      <c r="AF22" s="128"/>
      <c r="AG22" s="129">
        <f t="shared" si="9"/>
        <v>0.43181818181818182</v>
      </c>
      <c r="AH22" s="110"/>
      <c r="AI22" s="129" t="str">
        <f>'[4]1.OVERVIEW CHART DASHBOARD'!J22</f>
        <v>NO TARGET</v>
      </c>
      <c r="AK22" s="129" t="str">
        <f>'[4]1.OVERVIEW CHART DASHBOARD'!L22</f>
        <v>NO TARGET</v>
      </c>
      <c r="AL22" s="112"/>
      <c r="AM22" s="129">
        <f>'[4]1.OVERVIEW CHART DASHBOARD'!N22</f>
        <v>0</v>
      </c>
      <c r="AN22" s="112"/>
      <c r="AO22" s="129" t="str">
        <f>'[4]1.OVERVIEW CHART DASHBOARD'!P22</f>
        <v>NO TARGET</v>
      </c>
      <c r="AP22" s="128"/>
      <c r="AQ22" s="126">
        <f>'[2]1.OVERVIEW CHART DASHBOARD'!C22</f>
        <v>45</v>
      </c>
      <c r="AR22" s="127">
        <f>'[2]1.OVERVIEW CHART DASHBOARD'!D22</f>
        <v>-11.999999999999996</v>
      </c>
      <c r="AS22" s="127">
        <f>'[2]1.OVERVIEW CHART DASHBOARD'!E22</f>
        <v>57</v>
      </c>
      <c r="AT22" s="127">
        <f>'[2]1.OVERVIEW CHART DASHBOARD'!F22</f>
        <v>-11.999999999999996</v>
      </c>
      <c r="AU22" s="127">
        <f t="shared" si="10"/>
        <v>45</v>
      </c>
      <c r="AV22" s="128"/>
      <c r="AW22" s="129">
        <f t="shared" si="11"/>
        <v>1.2666666666666666</v>
      </c>
      <c r="AY22" s="129" t="str">
        <f>'[2]1.OVERVIEW CHART DASHBOARD'!J22</f>
        <v>NO TARGET</v>
      </c>
      <c r="BA22" s="129" t="str">
        <f>'[2]1.OVERVIEW CHART DASHBOARD'!L22</f>
        <v>NO TARGET</v>
      </c>
      <c r="BC22" s="129">
        <f>'[2]1.OVERVIEW CHART DASHBOARD'!N22</f>
        <v>0</v>
      </c>
      <c r="BE22" s="129" t="str">
        <f>'[2]1.OVERVIEW CHART DASHBOARD'!P22</f>
        <v>NO TARGET</v>
      </c>
      <c r="BF22" s="128"/>
    </row>
    <row r="23" spans="1:65" x14ac:dyDescent="0.25">
      <c r="A23" s="124" t="s">
        <v>8</v>
      </c>
      <c r="B23" s="125"/>
      <c r="C23" s="126">
        <f t="shared" si="0"/>
        <v>100</v>
      </c>
      <c r="D23" s="127">
        <f t="shared" si="1"/>
        <v>2.0000000000000036</v>
      </c>
      <c r="E23" s="127">
        <f t="shared" si="2"/>
        <v>98</v>
      </c>
      <c r="F23" s="127">
        <f t="shared" si="3"/>
        <v>-49</v>
      </c>
      <c r="G23" s="127">
        <f t="shared" si="4"/>
        <v>49</v>
      </c>
      <c r="H23" s="128"/>
      <c r="I23" s="129">
        <f t="shared" si="5"/>
        <v>2</v>
      </c>
      <c r="J23" s="125"/>
      <c r="K23" s="126">
        <f>'[3]1.OVERVIEW CHART DASHBOARD'!C23</f>
        <v>47</v>
      </c>
      <c r="L23" s="127">
        <f>'[3]1.OVERVIEW CHART DASHBOARD'!D23</f>
        <v>-13</v>
      </c>
      <c r="M23" s="127">
        <f>'[3]1.OVERVIEW CHART DASHBOARD'!E23</f>
        <v>60</v>
      </c>
      <c r="N23" s="127">
        <f>'[3]1.OVERVIEW CHART DASHBOARD'!F23</f>
        <v>-37</v>
      </c>
      <c r="O23" s="127">
        <f t="shared" si="6"/>
        <v>23</v>
      </c>
      <c r="P23" s="128"/>
      <c r="Q23" s="129">
        <f t="shared" si="7"/>
        <v>2.6086956521739131</v>
      </c>
      <c r="R23" s="117"/>
      <c r="S23" s="129" t="str">
        <f>'[3]1.OVERVIEW CHART DASHBOARD'!J23</f>
        <v>NO TARGET</v>
      </c>
      <c r="T23" s="112"/>
      <c r="U23" s="129" t="str">
        <f>'[3]1.OVERVIEW CHART DASHBOARD'!L23</f>
        <v>NO TARGET</v>
      </c>
      <c r="V23" s="112"/>
      <c r="W23" s="129">
        <f>'[3]1.OVERVIEW CHART DASHBOARD'!N23</f>
        <v>0</v>
      </c>
      <c r="X23" s="112"/>
      <c r="Y23" s="129">
        <f>'[3]1.OVERVIEW CHART DASHBOARD'!P23</f>
        <v>0</v>
      </c>
      <c r="Z23" s="128"/>
      <c r="AA23" s="126">
        <f>'[4]1.OVERVIEW CHART DASHBOARD'!C23</f>
        <v>35</v>
      </c>
      <c r="AB23" s="127">
        <f>'[4]1.OVERVIEW CHART DASHBOARD'!D23</f>
        <v>3.0000000000000036</v>
      </c>
      <c r="AC23" s="127">
        <f>'[4]1.OVERVIEW CHART DASHBOARD'!E23</f>
        <v>32</v>
      </c>
      <c r="AD23" s="127">
        <f>'[4]1.OVERVIEW CHART DASHBOARD'!F23</f>
        <v>-14.999999999999996</v>
      </c>
      <c r="AE23" s="127">
        <f t="shared" si="8"/>
        <v>17.000000000000004</v>
      </c>
      <c r="AF23" s="128"/>
      <c r="AG23" s="129">
        <f t="shared" si="9"/>
        <v>1.8823529411764701</v>
      </c>
      <c r="AH23" s="110"/>
      <c r="AI23" s="129" t="str">
        <f>'[4]1.OVERVIEW CHART DASHBOARD'!J23</f>
        <v>NO TARGET</v>
      </c>
      <c r="AK23" s="129" t="str">
        <f>'[4]1.OVERVIEW CHART DASHBOARD'!L23</f>
        <v>NO TARGET</v>
      </c>
      <c r="AL23" s="112"/>
      <c r="AM23" s="129">
        <f>'[4]1.OVERVIEW CHART DASHBOARD'!N23</f>
        <v>0</v>
      </c>
      <c r="AN23" s="112"/>
      <c r="AO23" s="129">
        <f>'[4]1.OVERVIEW CHART DASHBOARD'!P23</f>
        <v>0</v>
      </c>
      <c r="AP23" s="128"/>
      <c r="AQ23" s="126">
        <f>'[2]1.OVERVIEW CHART DASHBOARD'!C23</f>
        <v>18</v>
      </c>
      <c r="AR23" s="127">
        <f>'[2]1.OVERVIEW CHART DASHBOARD'!D23</f>
        <v>12</v>
      </c>
      <c r="AS23" s="127">
        <f>'[2]1.OVERVIEW CHART DASHBOARD'!E23</f>
        <v>6</v>
      </c>
      <c r="AT23" s="127">
        <f>'[2]1.OVERVIEW CHART DASHBOARD'!F23</f>
        <v>3</v>
      </c>
      <c r="AU23" s="127">
        <f t="shared" si="10"/>
        <v>9</v>
      </c>
      <c r="AV23" s="128"/>
      <c r="AW23" s="129">
        <f t="shared" si="11"/>
        <v>0.66666666666666663</v>
      </c>
      <c r="AY23" s="129" t="str">
        <f>'[2]1.OVERVIEW CHART DASHBOARD'!J23</f>
        <v>NO TARGET</v>
      </c>
      <c r="BA23" s="129" t="str">
        <f>'[2]1.OVERVIEW CHART DASHBOARD'!L23</f>
        <v>NO TARGET</v>
      </c>
      <c r="BC23" s="129">
        <f>'[2]1.OVERVIEW CHART DASHBOARD'!N23</f>
        <v>0</v>
      </c>
      <c r="BE23" s="129">
        <f>'[2]1.OVERVIEW CHART DASHBOARD'!P23</f>
        <v>0</v>
      </c>
      <c r="BF23" s="128"/>
    </row>
    <row r="24" spans="1:65" x14ac:dyDescent="0.25">
      <c r="A24" s="124" t="s">
        <v>9</v>
      </c>
      <c r="B24" s="125"/>
      <c r="C24" s="126">
        <f t="shared" si="0"/>
        <v>1000</v>
      </c>
      <c r="D24" s="127">
        <f t="shared" si="1"/>
        <v>471</v>
      </c>
      <c r="E24" s="127">
        <f t="shared" si="2"/>
        <v>529</v>
      </c>
      <c r="F24" s="127">
        <f t="shared" si="3"/>
        <v>220</v>
      </c>
      <c r="G24" s="127">
        <f t="shared" si="4"/>
        <v>749</v>
      </c>
      <c r="H24" s="128"/>
      <c r="I24" s="129">
        <f t="shared" si="5"/>
        <v>0.70627503337783715</v>
      </c>
      <c r="J24" s="125"/>
      <c r="K24" s="126">
        <f>'[3]1.OVERVIEW CHART DASHBOARD'!C24</f>
        <v>470</v>
      </c>
      <c r="L24" s="127">
        <f>'[3]1.OVERVIEW CHART DASHBOARD'!D24</f>
        <v>168</v>
      </c>
      <c r="M24" s="127">
        <f>'[3]1.OVERVIEW CHART DASHBOARD'!E24</f>
        <v>302</v>
      </c>
      <c r="N24" s="127">
        <f>'[3]1.OVERVIEW CHART DASHBOARD'!F24</f>
        <v>49</v>
      </c>
      <c r="O24" s="127">
        <f t="shared" si="6"/>
        <v>351</v>
      </c>
      <c r="P24" s="128"/>
      <c r="Q24" s="129">
        <f t="shared" si="7"/>
        <v>0.86039886039886038</v>
      </c>
      <c r="R24" s="117"/>
      <c r="S24" s="129">
        <f>'[3]1.OVERVIEW CHART DASHBOARD'!J24</f>
        <v>5.128205128205128E-2</v>
      </c>
      <c r="T24" s="112"/>
      <c r="U24" s="129">
        <f>'[3]1.OVERVIEW CHART DASHBOARD'!L24</f>
        <v>1.9220779220779221</v>
      </c>
      <c r="V24" s="112"/>
      <c r="W24" s="129">
        <f>'[3]1.OVERVIEW CHART DASHBOARD'!N24</f>
        <v>0</v>
      </c>
      <c r="X24" s="112"/>
      <c r="Y24" s="129">
        <f>'[3]1.OVERVIEW CHART DASHBOARD'!P24</f>
        <v>0</v>
      </c>
      <c r="Z24" s="128"/>
      <c r="AA24" s="126">
        <f>'[4]1.OVERVIEW CHART DASHBOARD'!C24</f>
        <v>350</v>
      </c>
      <c r="AB24" s="127">
        <f>'[4]1.OVERVIEW CHART DASHBOARD'!D24</f>
        <v>125</v>
      </c>
      <c r="AC24" s="127">
        <f>'[4]1.OVERVIEW CHART DASHBOARD'!E24</f>
        <v>225</v>
      </c>
      <c r="AD24" s="127">
        <f>'[4]1.OVERVIEW CHART DASHBOARD'!F24</f>
        <v>38</v>
      </c>
      <c r="AE24" s="127">
        <f t="shared" si="8"/>
        <v>263</v>
      </c>
      <c r="AF24" s="128"/>
      <c r="AG24" s="129">
        <f t="shared" si="9"/>
        <v>0.85551330798479086</v>
      </c>
      <c r="AH24" s="110"/>
      <c r="AI24" s="129">
        <f>'[4]1.OVERVIEW CHART DASHBOARD'!J24</f>
        <v>0</v>
      </c>
      <c r="AK24" s="129">
        <f>'[4]1.OVERVIEW CHART DASHBOARD'!L24</f>
        <v>1.0397727272727273</v>
      </c>
      <c r="AL24" s="112"/>
      <c r="AM24" s="129">
        <f>'[4]1.OVERVIEW CHART DASHBOARD'!N24</f>
        <v>1.7758620689655173</v>
      </c>
      <c r="AN24" s="112"/>
      <c r="AO24" s="129">
        <f>'[4]1.OVERVIEW CHART DASHBOARD'!P24</f>
        <v>0</v>
      </c>
      <c r="AP24" s="128"/>
      <c r="AQ24" s="126">
        <f>'[2]1.OVERVIEW CHART DASHBOARD'!C24</f>
        <v>180</v>
      </c>
      <c r="AR24" s="127">
        <f>'[2]1.OVERVIEW CHART DASHBOARD'!D24</f>
        <v>178</v>
      </c>
      <c r="AS24" s="127">
        <f>'[2]1.OVERVIEW CHART DASHBOARD'!E24</f>
        <v>2</v>
      </c>
      <c r="AT24" s="127">
        <f>'[2]1.OVERVIEW CHART DASHBOARD'!F24</f>
        <v>133</v>
      </c>
      <c r="AU24" s="127">
        <f t="shared" si="10"/>
        <v>135</v>
      </c>
      <c r="AV24" s="128"/>
      <c r="AW24" s="129">
        <f t="shared" si="11"/>
        <v>1.4814814814814815E-2</v>
      </c>
      <c r="AY24" s="129">
        <f>'[2]1.OVERVIEW CHART DASHBOARD'!J24</f>
        <v>4.4444444444444446E-2</v>
      </c>
      <c r="BA24" s="129">
        <f>'[2]1.OVERVIEW CHART DASHBOARD'!L24</f>
        <v>0</v>
      </c>
      <c r="BC24" s="129">
        <f>'[2]1.OVERVIEW CHART DASHBOARD'!N24</f>
        <v>0</v>
      </c>
      <c r="BE24" s="129">
        <f>'[2]1.OVERVIEW CHART DASHBOARD'!P24</f>
        <v>0</v>
      </c>
      <c r="BF24" s="128"/>
    </row>
    <row r="25" spans="1:65" x14ac:dyDescent="0.25">
      <c r="A25" s="124" t="s">
        <v>34</v>
      </c>
      <c r="B25" s="125"/>
      <c r="C25" s="126">
        <f t="shared" si="0"/>
        <v>3351</v>
      </c>
      <c r="D25" s="127">
        <f t="shared" si="1"/>
        <v>1630</v>
      </c>
      <c r="E25" s="127">
        <f t="shared" si="2"/>
        <v>1721</v>
      </c>
      <c r="F25" s="127">
        <f t="shared" si="3"/>
        <v>623</v>
      </c>
      <c r="G25" s="127">
        <f t="shared" si="4"/>
        <v>2344</v>
      </c>
      <c r="H25" s="128"/>
      <c r="I25" s="129">
        <f t="shared" si="5"/>
        <v>0.73421501706484638</v>
      </c>
      <c r="J25" s="125"/>
      <c r="K25" s="126">
        <f>'[3]1.OVERVIEW CHART DASHBOARD'!C25</f>
        <v>1575</v>
      </c>
      <c r="L25" s="127">
        <f>'[3]1.OVERVIEW CHART DASHBOARD'!D25</f>
        <v>629</v>
      </c>
      <c r="M25" s="127">
        <f>'[3]1.OVERVIEW CHART DASHBOARD'!E25</f>
        <v>946</v>
      </c>
      <c r="N25" s="127">
        <f>'[3]1.OVERVIEW CHART DASHBOARD'!F25</f>
        <v>180</v>
      </c>
      <c r="O25" s="127">
        <f t="shared" si="6"/>
        <v>1126</v>
      </c>
      <c r="P25" s="128"/>
      <c r="Q25" s="129">
        <f t="shared" si="7"/>
        <v>0.84014209591474243</v>
      </c>
      <c r="R25" s="117"/>
      <c r="S25" s="129">
        <f>'[3]1.OVERVIEW CHART DASHBOARD'!J25</f>
        <v>1.4448398576512456</v>
      </c>
      <c r="T25" s="112"/>
      <c r="U25" s="129">
        <f>'[3]1.OVERVIEW CHART DASHBOARD'!L25</f>
        <v>2.2562674094707522</v>
      </c>
      <c r="V25" s="112"/>
      <c r="W25" s="129">
        <f>'[3]1.OVERVIEW CHART DASHBOARD'!N25</f>
        <v>0</v>
      </c>
      <c r="X25" s="112"/>
      <c r="Y25" s="129">
        <f>'[3]1.OVERVIEW CHART DASHBOARD'!P25</f>
        <v>0</v>
      </c>
      <c r="Z25" s="128"/>
      <c r="AA25" s="126">
        <f>'[4]1.OVERVIEW CHART DASHBOARD'!C25</f>
        <v>1173</v>
      </c>
      <c r="AB25" s="127">
        <f>'[4]1.OVERVIEW CHART DASHBOARD'!D25</f>
        <v>523</v>
      </c>
      <c r="AC25" s="127">
        <f>'[4]1.OVERVIEW CHART DASHBOARD'!E25</f>
        <v>650</v>
      </c>
      <c r="AD25" s="127">
        <f>'[4]1.OVERVIEW CHART DASHBOARD'!F25</f>
        <v>136</v>
      </c>
      <c r="AE25" s="127">
        <f t="shared" si="8"/>
        <v>786</v>
      </c>
      <c r="AF25" s="128"/>
      <c r="AG25" s="129">
        <f t="shared" si="9"/>
        <v>0.82697201017811706</v>
      </c>
      <c r="AH25" s="110"/>
      <c r="AI25" s="129">
        <f>'[4]1.OVERVIEW CHART DASHBOARD'!J25</f>
        <v>1.358974358974359</v>
      </c>
      <c r="AK25" s="129">
        <f>'[4]1.OVERVIEW CHART DASHBOARD'!L25</f>
        <v>1.5364077669902911</v>
      </c>
      <c r="AL25" s="112"/>
      <c r="AM25" s="129">
        <f>'[4]1.OVERVIEW CHART DASHBOARD'!N25</f>
        <v>0.62620689655172412</v>
      </c>
      <c r="AN25" s="112"/>
      <c r="AO25" s="129">
        <f>'[4]1.OVERVIEW CHART DASHBOARD'!P25</f>
        <v>0</v>
      </c>
      <c r="AP25" s="128"/>
      <c r="AQ25" s="126">
        <f>'[2]1.OVERVIEW CHART DASHBOARD'!C25</f>
        <v>603</v>
      </c>
      <c r="AR25" s="127">
        <f>'[2]1.OVERVIEW CHART DASHBOARD'!D25</f>
        <v>478</v>
      </c>
      <c r="AS25" s="127">
        <f>'[2]1.OVERVIEW CHART DASHBOARD'!E25</f>
        <v>125</v>
      </c>
      <c r="AT25" s="127">
        <f>'[2]1.OVERVIEW CHART DASHBOARD'!F25</f>
        <v>307</v>
      </c>
      <c r="AU25" s="127">
        <f t="shared" si="10"/>
        <v>432</v>
      </c>
      <c r="AV25" s="128"/>
      <c r="AW25" s="129">
        <f t="shared" si="11"/>
        <v>0.28935185185185186</v>
      </c>
      <c r="AY25" s="129">
        <f>'[2]1.OVERVIEW CHART DASHBOARD'!J25</f>
        <v>0.49074074074074076</v>
      </c>
      <c r="BA25" s="129">
        <f>'[2]1.OVERVIEW CHART DASHBOARD'!L25</f>
        <v>0.56992084432717671</v>
      </c>
      <c r="BC25" s="129">
        <f>'[2]1.OVERVIEW CHART DASHBOARD'!N25</f>
        <v>0</v>
      </c>
      <c r="BE25" s="129">
        <f>'[2]1.OVERVIEW CHART DASHBOARD'!P25</f>
        <v>0</v>
      </c>
      <c r="BF25" s="128"/>
    </row>
    <row r="26" spans="1:65" s="100" customFormat="1" ht="6" customHeight="1" x14ac:dyDescent="0.25">
      <c r="A26" s="130"/>
      <c r="B26" s="125"/>
      <c r="C26" s="125"/>
      <c r="D26" s="125"/>
      <c r="E26" s="125"/>
      <c r="F26" s="125"/>
      <c r="G26" s="125"/>
      <c r="H26" s="125"/>
      <c r="I26" s="131">
        <f>MIN(I21:I24)</f>
        <v>0.57768924302788849</v>
      </c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12"/>
      <c r="U26" s="125"/>
      <c r="V26" s="112"/>
      <c r="W26" s="125"/>
      <c r="X26" s="112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BA26" s="125"/>
      <c r="BC26" s="125"/>
      <c r="BE26" s="125"/>
      <c r="BF26" s="125"/>
      <c r="BG26" s="134"/>
    </row>
    <row r="27" spans="1:65" x14ac:dyDescent="0.25">
      <c r="A27" s="132" t="s">
        <v>14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12"/>
      <c r="U27" s="125"/>
      <c r="V27" s="112"/>
      <c r="W27" s="125"/>
      <c r="X27" s="112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BA27" s="125"/>
      <c r="BC27" s="125"/>
      <c r="BE27" s="125"/>
      <c r="BF27" s="125"/>
      <c r="BG27" s="133"/>
      <c r="BH27" s="133"/>
      <c r="BI27" s="133"/>
      <c r="BJ27" s="133"/>
      <c r="BK27" s="133"/>
      <c r="BL27" s="133"/>
      <c r="BM27" s="133"/>
    </row>
    <row r="28" spans="1:65" x14ac:dyDescent="0.25">
      <c r="A28" s="124" t="s">
        <v>33</v>
      </c>
      <c r="B28" s="125"/>
      <c r="C28" s="126">
        <f t="shared" si="0"/>
        <v>1000</v>
      </c>
      <c r="D28" s="127">
        <f t="shared" si="1"/>
        <v>228.00000000000003</v>
      </c>
      <c r="E28" s="127">
        <f t="shared" si="2"/>
        <v>772</v>
      </c>
      <c r="F28" s="127">
        <f t="shared" si="3"/>
        <v>-71.999999999999972</v>
      </c>
      <c r="G28" s="127">
        <f t="shared" si="4"/>
        <v>700</v>
      </c>
      <c r="H28" s="128"/>
      <c r="I28" s="129">
        <f t="shared" si="5"/>
        <v>1.1028571428571428</v>
      </c>
      <c r="J28" s="125"/>
      <c r="K28" s="126">
        <f>'[3]1.OVERVIEW CHART DASHBOARD'!C28</f>
        <v>470</v>
      </c>
      <c r="L28" s="127">
        <f>'[3]1.OVERVIEW CHART DASHBOARD'!D28</f>
        <v>75.000000000000028</v>
      </c>
      <c r="M28" s="127">
        <f>'[3]1.OVERVIEW CHART DASHBOARD'!E28</f>
        <v>395</v>
      </c>
      <c r="N28" s="127">
        <f>'[3]1.OVERVIEW CHART DASHBOARD'!F28</f>
        <v>-65.999999999999972</v>
      </c>
      <c r="O28" s="127">
        <f t="shared" si="6"/>
        <v>329</v>
      </c>
      <c r="P28" s="128"/>
      <c r="Q28" s="129">
        <f t="shared" si="7"/>
        <v>1.2006079027355623</v>
      </c>
      <c r="R28" s="117"/>
      <c r="S28" s="129">
        <f>'[3]1.OVERVIEW CHART DASHBOARD'!J28</f>
        <v>2.0744680851063828</v>
      </c>
      <c r="T28" s="112"/>
      <c r="U28" s="129">
        <f>'[3]1.OVERVIEW CHART DASHBOARD'!L28</f>
        <v>3.3149171270718232</v>
      </c>
      <c r="V28" s="112"/>
      <c r="W28" s="129">
        <f>'[3]1.OVERVIEW CHART DASHBOARD'!N28</f>
        <v>0</v>
      </c>
      <c r="X28" s="112"/>
      <c r="Y28" s="129">
        <f>'[3]1.OVERVIEW CHART DASHBOARD'!P28</f>
        <v>0</v>
      </c>
      <c r="Z28" s="128"/>
      <c r="AA28" s="126">
        <f>'[4]1.OVERVIEW CHART DASHBOARD'!C28</f>
        <v>350</v>
      </c>
      <c r="AB28" s="127">
        <f>'[4]1.OVERVIEW CHART DASHBOARD'!D28</f>
        <v>21</v>
      </c>
      <c r="AC28" s="127">
        <f>'[4]1.OVERVIEW CHART DASHBOARD'!E28</f>
        <v>329</v>
      </c>
      <c r="AD28" s="127">
        <f>'[4]1.OVERVIEW CHART DASHBOARD'!F28</f>
        <v>-84</v>
      </c>
      <c r="AE28" s="127">
        <f t="shared" si="8"/>
        <v>245</v>
      </c>
      <c r="AF28" s="128"/>
      <c r="AG28" s="129">
        <f t="shared" si="9"/>
        <v>1.3428571428571427</v>
      </c>
      <c r="AH28" s="110"/>
      <c r="AI28" s="129">
        <f>'[4]1.OVERVIEW CHART DASHBOARD'!J28</f>
        <v>1.4428571428571428</v>
      </c>
      <c r="AK28" s="129">
        <f>'[4]1.OVERVIEW CHART DASHBOARD'!L28</f>
        <v>1.9273743016759777</v>
      </c>
      <c r="AL28" s="112"/>
      <c r="AM28" s="129">
        <f>'[4]1.OVERVIEW CHART DASHBOARD'!N28</f>
        <v>1.6865671641791045</v>
      </c>
      <c r="AN28" s="112"/>
      <c r="AO28" s="129">
        <f>'[4]1.OVERVIEW CHART DASHBOARD'!P28</f>
        <v>0</v>
      </c>
      <c r="AP28" s="128"/>
      <c r="AQ28" s="126">
        <f>'[2]1.OVERVIEW CHART DASHBOARD'!C28</f>
        <v>180</v>
      </c>
      <c r="AR28" s="127">
        <f>'[2]1.OVERVIEW CHART DASHBOARD'!D28</f>
        <v>132</v>
      </c>
      <c r="AS28" s="127">
        <f>'[2]1.OVERVIEW CHART DASHBOARD'!E28</f>
        <v>48</v>
      </c>
      <c r="AT28" s="127">
        <f>'[2]1.OVERVIEW CHART DASHBOARD'!F28</f>
        <v>78</v>
      </c>
      <c r="AU28" s="127">
        <f t="shared" si="10"/>
        <v>126</v>
      </c>
      <c r="AV28" s="128"/>
      <c r="AW28" s="129">
        <f t="shared" si="11"/>
        <v>0.38095238095238093</v>
      </c>
      <c r="AY28" s="129">
        <f>'[2]1.OVERVIEW CHART DASHBOARD'!J28</f>
        <v>2.7777777777777776E-2</v>
      </c>
      <c r="BA28" s="129">
        <f>'[2]1.OVERVIEW CHART DASHBOARD'!L28</f>
        <v>0.98601398601398604</v>
      </c>
      <c r="BC28" s="129">
        <f>'[2]1.OVERVIEW CHART DASHBOARD'!N28</f>
        <v>0</v>
      </c>
      <c r="BE28" s="129">
        <f>'[2]1.OVERVIEW CHART DASHBOARD'!P28</f>
        <v>0</v>
      </c>
      <c r="BF28" s="128"/>
    </row>
    <row r="29" spans="1:65" x14ac:dyDescent="0.25">
      <c r="A29" s="124" t="s">
        <v>11</v>
      </c>
      <c r="B29" s="125"/>
      <c r="C29" s="126">
        <f t="shared" si="0"/>
        <v>126</v>
      </c>
      <c r="D29" s="127">
        <f t="shared" si="1"/>
        <v>126</v>
      </c>
      <c r="E29" s="127">
        <f t="shared" si="2"/>
        <v>0</v>
      </c>
      <c r="F29" s="127">
        <f t="shared" si="3"/>
        <v>126</v>
      </c>
      <c r="G29" s="127">
        <f t="shared" si="4"/>
        <v>126</v>
      </c>
      <c r="H29" s="128"/>
      <c r="I29" s="129">
        <f t="shared" si="5"/>
        <v>0</v>
      </c>
      <c r="J29" s="125"/>
      <c r="K29" s="126">
        <f>'[3]1.OVERVIEW CHART DASHBOARD'!C29</f>
        <v>59</v>
      </c>
      <c r="L29" s="127">
        <f>'[3]1.OVERVIEW CHART DASHBOARD'!D29</f>
        <v>59</v>
      </c>
      <c r="M29" s="127">
        <f>'[3]1.OVERVIEW CHART DASHBOARD'!E29</f>
        <v>0</v>
      </c>
      <c r="N29" s="127">
        <f>'[3]1.OVERVIEW CHART DASHBOARD'!F29</f>
        <v>59</v>
      </c>
      <c r="O29" s="127">
        <f t="shared" si="6"/>
        <v>59</v>
      </c>
      <c r="P29" s="128"/>
      <c r="Q29" s="129">
        <f t="shared" si="7"/>
        <v>0</v>
      </c>
      <c r="R29" s="117"/>
      <c r="S29" s="129" t="str">
        <f>'[3]1.OVERVIEW CHART DASHBOARD'!J29</f>
        <v>NO TARGET</v>
      </c>
      <c r="T29" s="112"/>
      <c r="U29" s="129" t="str">
        <f>'[3]1.OVERVIEW CHART DASHBOARD'!L29</f>
        <v>NO TARGET</v>
      </c>
      <c r="V29" s="112"/>
      <c r="W29" s="129">
        <f>'[3]1.OVERVIEW CHART DASHBOARD'!N29</f>
        <v>0</v>
      </c>
      <c r="X29" s="112"/>
      <c r="Y29" s="129" t="str">
        <f>'[3]1.OVERVIEW CHART DASHBOARD'!P29</f>
        <v>NO TARGET</v>
      </c>
      <c r="Z29" s="128"/>
      <c r="AA29" s="126">
        <f>'[4]1.OVERVIEW CHART DASHBOARD'!C29</f>
        <v>44</v>
      </c>
      <c r="AB29" s="127">
        <f>'[4]1.OVERVIEW CHART DASHBOARD'!D29</f>
        <v>44</v>
      </c>
      <c r="AC29" s="127">
        <f>'[4]1.OVERVIEW CHART DASHBOARD'!E29</f>
        <v>0</v>
      </c>
      <c r="AD29" s="127">
        <f>'[4]1.OVERVIEW CHART DASHBOARD'!F29</f>
        <v>44</v>
      </c>
      <c r="AE29" s="127">
        <f t="shared" si="8"/>
        <v>44</v>
      </c>
      <c r="AF29" s="128"/>
      <c r="AG29" s="129">
        <f t="shared" si="9"/>
        <v>0</v>
      </c>
      <c r="AH29" s="110"/>
      <c r="AI29" s="129" t="str">
        <f>'[4]1.OVERVIEW CHART DASHBOARD'!J29</f>
        <v>NO TARGET</v>
      </c>
      <c r="AK29" s="129" t="str">
        <f>'[4]1.OVERVIEW CHART DASHBOARD'!L29</f>
        <v>NO TARGET</v>
      </c>
      <c r="AL29" s="112"/>
      <c r="AM29" s="129">
        <f>'[4]1.OVERVIEW CHART DASHBOARD'!N29</f>
        <v>0</v>
      </c>
      <c r="AN29" s="112"/>
      <c r="AO29" s="129" t="str">
        <f>'[4]1.OVERVIEW CHART DASHBOARD'!P29</f>
        <v>NO TARGET</v>
      </c>
      <c r="AP29" s="128"/>
      <c r="AQ29" s="126">
        <f>'[2]1.OVERVIEW CHART DASHBOARD'!C29</f>
        <v>23</v>
      </c>
      <c r="AR29" s="127">
        <f>'[2]1.OVERVIEW CHART DASHBOARD'!D29</f>
        <v>23</v>
      </c>
      <c r="AS29" s="127">
        <f>'[2]1.OVERVIEW CHART DASHBOARD'!E29</f>
        <v>0</v>
      </c>
      <c r="AT29" s="127">
        <f>'[2]1.OVERVIEW CHART DASHBOARD'!F29</f>
        <v>23</v>
      </c>
      <c r="AU29" s="127">
        <f t="shared" si="10"/>
        <v>23</v>
      </c>
      <c r="AV29" s="128"/>
      <c r="AW29" s="129">
        <f t="shared" si="11"/>
        <v>0</v>
      </c>
      <c r="AY29" s="129" t="str">
        <f>'[2]1.OVERVIEW CHART DASHBOARD'!J29</f>
        <v>NO TARGET</v>
      </c>
      <c r="BA29" s="129" t="str">
        <f>'[2]1.OVERVIEW CHART DASHBOARD'!L29</f>
        <v>NO TARGET</v>
      </c>
      <c r="BC29" s="129">
        <f>'[2]1.OVERVIEW CHART DASHBOARD'!N29</f>
        <v>0</v>
      </c>
      <c r="BE29" s="129" t="str">
        <f>'[2]1.OVERVIEW CHART DASHBOARD'!P29</f>
        <v>NO TARGET</v>
      </c>
      <c r="BF29" s="128"/>
    </row>
    <row r="30" spans="1:65" x14ac:dyDescent="0.25">
      <c r="A30" s="124" t="s">
        <v>12</v>
      </c>
      <c r="B30" s="125"/>
      <c r="C30" s="126">
        <f t="shared" si="0"/>
        <v>51</v>
      </c>
      <c r="D30" s="127">
        <f t="shared" si="1"/>
        <v>6</v>
      </c>
      <c r="E30" s="127">
        <f t="shared" si="2"/>
        <v>45</v>
      </c>
      <c r="F30" s="127">
        <f t="shared" si="3"/>
        <v>-9</v>
      </c>
      <c r="G30" s="127">
        <f t="shared" si="4"/>
        <v>36</v>
      </c>
      <c r="H30" s="128"/>
      <c r="I30" s="129">
        <f t="shared" si="5"/>
        <v>1.25</v>
      </c>
      <c r="J30" s="125"/>
      <c r="K30" s="126">
        <f>'[3]1.OVERVIEW CHART DASHBOARD'!C30</f>
        <v>24</v>
      </c>
      <c r="L30" s="127">
        <f>'[3]1.OVERVIEW CHART DASHBOARD'!D30</f>
        <v>-6</v>
      </c>
      <c r="M30" s="127">
        <f>'[3]1.OVERVIEW CHART DASHBOARD'!E30</f>
        <v>30</v>
      </c>
      <c r="N30" s="127">
        <f>'[3]1.OVERVIEW CHART DASHBOARD'!F30</f>
        <v>-13</v>
      </c>
      <c r="O30" s="127">
        <f t="shared" si="6"/>
        <v>17</v>
      </c>
      <c r="P30" s="128"/>
      <c r="Q30" s="129">
        <f t="shared" si="7"/>
        <v>1.7647058823529411</v>
      </c>
      <c r="R30" s="117"/>
      <c r="S30" s="129">
        <f>'[3]1.OVERVIEW CHART DASHBOARD'!J30</f>
        <v>0</v>
      </c>
      <c r="T30" s="112"/>
      <c r="U30" s="129">
        <f>'[3]1.OVERVIEW CHART DASHBOARD'!L30</f>
        <v>4.5</v>
      </c>
      <c r="V30" s="112"/>
      <c r="W30" s="129">
        <f>'[3]1.OVERVIEW CHART DASHBOARD'!N30</f>
        <v>0</v>
      </c>
      <c r="X30" s="112"/>
      <c r="Y30" s="129">
        <f>'[3]1.OVERVIEW CHART DASHBOARD'!P30</f>
        <v>0</v>
      </c>
      <c r="Z30" s="128"/>
      <c r="AA30" s="126">
        <f>'[4]1.OVERVIEW CHART DASHBOARD'!C30</f>
        <v>18</v>
      </c>
      <c r="AB30" s="127">
        <f>'[4]1.OVERVIEW CHART DASHBOARD'!D30</f>
        <v>5</v>
      </c>
      <c r="AC30" s="127">
        <f>'[4]1.OVERVIEW CHART DASHBOARD'!E30</f>
        <v>13</v>
      </c>
      <c r="AD30" s="127">
        <f>'[4]1.OVERVIEW CHART DASHBOARD'!F30</f>
        <v>0</v>
      </c>
      <c r="AE30" s="127">
        <f t="shared" si="8"/>
        <v>13</v>
      </c>
      <c r="AF30" s="128"/>
      <c r="AG30" s="129">
        <f t="shared" si="9"/>
        <v>1</v>
      </c>
      <c r="AH30" s="110"/>
      <c r="AI30" s="129">
        <f>'[4]1.OVERVIEW CHART DASHBOARD'!J30</f>
        <v>0</v>
      </c>
      <c r="AK30" s="129">
        <f>'[4]1.OVERVIEW CHART DASHBOARD'!L30</f>
        <v>0</v>
      </c>
      <c r="AL30" s="112"/>
      <c r="AM30" s="129">
        <f>'[4]1.OVERVIEW CHART DASHBOARD'!N30</f>
        <v>1.4444444444444444</v>
      </c>
      <c r="AN30" s="112"/>
      <c r="AO30" s="129">
        <f>'[4]1.OVERVIEW CHART DASHBOARD'!P30</f>
        <v>0</v>
      </c>
      <c r="AP30" s="128"/>
      <c r="AQ30" s="126">
        <f>'[2]1.OVERVIEW CHART DASHBOARD'!C30</f>
        <v>9</v>
      </c>
      <c r="AR30" s="127">
        <f>'[2]1.OVERVIEW CHART DASHBOARD'!D30</f>
        <v>7</v>
      </c>
      <c r="AS30" s="127">
        <f>'[2]1.OVERVIEW CHART DASHBOARD'!E30</f>
        <v>2</v>
      </c>
      <c r="AT30" s="127">
        <f>'[2]1.OVERVIEW CHART DASHBOARD'!F30</f>
        <v>4</v>
      </c>
      <c r="AU30" s="127">
        <f t="shared" si="10"/>
        <v>6</v>
      </c>
      <c r="AV30" s="128"/>
      <c r="AW30" s="129">
        <f t="shared" si="11"/>
        <v>0.33333333333333331</v>
      </c>
      <c r="AY30" s="129">
        <f>'[2]1.OVERVIEW CHART DASHBOARD'!J30</f>
        <v>0</v>
      </c>
      <c r="BA30" s="129">
        <f>'[2]1.OVERVIEW CHART DASHBOARD'!L30</f>
        <v>0.75</v>
      </c>
      <c r="BC30" s="129">
        <f>'[2]1.OVERVIEW CHART DASHBOARD'!N30</f>
        <v>0</v>
      </c>
      <c r="BE30" s="129">
        <f>'[2]1.OVERVIEW CHART DASHBOARD'!P30</f>
        <v>0</v>
      </c>
      <c r="BF30" s="128"/>
    </row>
    <row r="31" spans="1:65" x14ac:dyDescent="0.25">
      <c r="A31" s="124" t="s">
        <v>13</v>
      </c>
      <c r="B31" s="125"/>
      <c r="C31" s="126">
        <f t="shared" si="0"/>
        <v>500</v>
      </c>
      <c r="D31" s="127">
        <f t="shared" si="1"/>
        <v>-15.000000000000028</v>
      </c>
      <c r="E31" s="127">
        <f t="shared" si="2"/>
        <v>515</v>
      </c>
      <c r="F31" s="127">
        <f t="shared" si="3"/>
        <v>-166.00000000000003</v>
      </c>
      <c r="G31" s="127">
        <f t="shared" si="4"/>
        <v>349</v>
      </c>
      <c r="H31" s="128"/>
      <c r="I31" s="129">
        <f t="shared" si="5"/>
        <v>1.4756446991404011</v>
      </c>
      <c r="J31" s="125"/>
      <c r="K31" s="126">
        <f>'[3]1.OVERVIEW CHART DASHBOARD'!C31</f>
        <v>235</v>
      </c>
      <c r="L31" s="127">
        <f>'[3]1.OVERVIEW CHART DASHBOARD'!D31</f>
        <v>-152.00000000000003</v>
      </c>
      <c r="M31" s="127">
        <f>'[3]1.OVERVIEW CHART DASHBOARD'!E31</f>
        <v>387</v>
      </c>
      <c r="N31" s="127">
        <f>'[3]1.OVERVIEW CHART DASHBOARD'!F31</f>
        <v>-223.00000000000003</v>
      </c>
      <c r="O31" s="127">
        <f t="shared" si="6"/>
        <v>163.99999999999997</v>
      </c>
      <c r="P31" s="128"/>
      <c r="Q31" s="129">
        <f t="shared" si="7"/>
        <v>2.3597560975609762</v>
      </c>
      <c r="R31" s="117"/>
      <c r="S31" s="129">
        <f>'[3]1.OVERVIEW CHART DASHBOARD'!J31</f>
        <v>2.1276595744680851E-2</v>
      </c>
      <c r="T31" s="112"/>
      <c r="U31" s="129">
        <f>'[3]1.OVERVIEW CHART DASHBOARD'!L31</f>
        <v>6.1925133689839571</v>
      </c>
      <c r="V31" s="112"/>
      <c r="W31" s="129">
        <f>'[3]1.OVERVIEW CHART DASHBOARD'!N31</f>
        <v>0</v>
      </c>
      <c r="X31" s="112"/>
      <c r="Y31" s="129">
        <f>'[3]1.OVERVIEW CHART DASHBOARD'!P31</f>
        <v>0</v>
      </c>
      <c r="Z31" s="128"/>
      <c r="AA31" s="126">
        <f>'[4]1.OVERVIEW CHART DASHBOARD'!C31</f>
        <v>175</v>
      </c>
      <c r="AB31" s="127">
        <f>'[4]1.OVERVIEW CHART DASHBOARD'!D31</f>
        <v>47</v>
      </c>
      <c r="AC31" s="127">
        <f>'[4]1.OVERVIEW CHART DASHBOARD'!E31</f>
        <v>128</v>
      </c>
      <c r="AD31" s="127">
        <f>'[4]1.OVERVIEW CHART DASHBOARD'!F31</f>
        <v>-6</v>
      </c>
      <c r="AE31" s="127">
        <f t="shared" si="8"/>
        <v>122</v>
      </c>
      <c r="AF31" s="128"/>
      <c r="AG31" s="129">
        <f t="shared" si="9"/>
        <v>1.0491803278688525</v>
      </c>
      <c r="AH31" s="110"/>
      <c r="AI31" s="129">
        <f>'[4]1.OVERVIEW CHART DASHBOARD'!J31</f>
        <v>0</v>
      </c>
      <c r="AK31" s="129">
        <f>'[4]1.OVERVIEW CHART DASHBOARD'!L31</f>
        <v>1.5214285714285716</v>
      </c>
      <c r="AL31" s="112"/>
      <c r="AM31" s="129">
        <f>'[4]1.OVERVIEW CHART DASHBOARD'!N31</f>
        <v>3.5625</v>
      </c>
      <c r="AN31" s="112"/>
      <c r="AO31" s="129">
        <f>'[4]1.OVERVIEW CHART DASHBOARD'!P31</f>
        <v>0</v>
      </c>
      <c r="AP31" s="128"/>
      <c r="AQ31" s="126">
        <f>'[2]1.OVERVIEW CHART DASHBOARD'!C31</f>
        <v>90</v>
      </c>
      <c r="AR31" s="127">
        <f>'[2]1.OVERVIEW CHART DASHBOARD'!D31</f>
        <v>90</v>
      </c>
      <c r="AS31" s="127">
        <f>'[2]1.OVERVIEW CHART DASHBOARD'!E31</f>
        <v>0</v>
      </c>
      <c r="AT31" s="127">
        <f>'[2]1.OVERVIEW CHART DASHBOARD'!F31</f>
        <v>63</v>
      </c>
      <c r="AU31" s="127">
        <f t="shared" si="10"/>
        <v>63</v>
      </c>
      <c r="AV31" s="128"/>
      <c r="AW31" s="129">
        <f t="shared" si="11"/>
        <v>0</v>
      </c>
      <c r="AY31" s="129">
        <f>'[2]1.OVERVIEW CHART DASHBOARD'!J31</f>
        <v>0</v>
      </c>
      <c r="BA31" s="129">
        <f>'[2]1.OVERVIEW CHART DASHBOARD'!L31</f>
        <v>0</v>
      </c>
      <c r="BC31" s="129">
        <f>'[2]1.OVERVIEW CHART DASHBOARD'!N31</f>
        <v>0</v>
      </c>
      <c r="BE31" s="129">
        <f>'[2]1.OVERVIEW CHART DASHBOARD'!P31</f>
        <v>0</v>
      </c>
      <c r="BF31" s="128"/>
    </row>
    <row r="32" spans="1:65" x14ac:dyDescent="0.25">
      <c r="A32" s="124" t="s">
        <v>34</v>
      </c>
      <c r="B32" s="125"/>
      <c r="C32" s="126">
        <f t="shared" si="0"/>
        <v>1677</v>
      </c>
      <c r="D32" s="127">
        <f t="shared" si="1"/>
        <v>345</v>
      </c>
      <c r="E32" s="127">
        <f t="shared" si="2"/>
        <v>1332</v>
      </c>
      <c r="F32" s="127">
        <f t="shared" si="3"/>
        <v>-121</v>
      </c>
      <c r="G32" s="127">
        <f t="shared" si="4"/>
        <v>1211</v>
      </c>
      <c r="H32" s="128"/>
      <c r="I32" s="129">
        <f t="shared" si="5"/>
        <v>1.0999174236168456</v>
      </c>
      <c r="J32" s="125"/>
      <c r="K32" s="126">
        <f>'[3]1.OVERVIEW CHART DASHBOARD'!C32</f>
        <v>788</v>
      </c>
      <c r="L32" s="127">
        <f>'[3]1.OVERVIEW CHART DASHBOARD'!D32</f>
        <v>-24</v>
      </c>
      <c r="M32" s="127">
        <f>'[3]1.OVERVIEW CHART DASHBOARD'!E32</f>
        <v>812</v>
      </c>
      <c r="N32" s="127">
        <f>'[3]1.OVERVIEW CHART DASHBOARD'!F32</f>
        <v>-243</v>
      </c>
      <c r="O32" s="127">
        <f t="shared" si="6"/>
        <v>569</v>
      </c>
      <c r="P32" s="128"/>
      <c r="Q32" s="129">
        <f t="shared" si="7"/>
        <v>1.4270650263620386</v>
      </c>
      <c r="R32" s="117"/>
      <c r="S32" s="129">
        <f>'[3]1.OVERVIEW CHART DASHBOARD'!J32</f>
        <v>1.3424657534246576</v>
      </c>
      <c r="T32" s="112"/>
      <c r="U32" s="129">
        <f>'[3]1.OVERVIEW CHART DASHBOARD'!L32</f>
        <v>4.7628865979381443</v>
      </c>
      <c r="V32" s="112"/>
      <c r="W32" s="129">
        <f>'[3]1.OVERVIEW CHART DASHBOARD'!N32</f>
        <v>0</v>
      </c>
      <c r="X32" s="112"/>
      <c r="Y32" s="129">
        <f>'[3]1.OVERVIEW CHART DASHBOARD'!P32</f>
        <v>0</v>
      </c>
      <c r="Z32" s="128"/>
      <c r="AA32" s="126">
        <f>'[4]1.OVERVIEW CHART DASHBOARD'!C32</f>
        <v>587</v>
      </c>
      <c r="AB32" s="127">
        <f>'[4]1.OVERVIEW CHART DASHBOARD'!D32</f>
        <v>117</v>
      </c>
      <c r="AC32" s="127">
        <f>'[4]1.OVERVIEW CHART DASHBOARD'!E32</f>
        <v>470</v>
      </c>
      <c r="AD32" s="127">
        <f>'[4]1.OVERVIEW CHART DASHBOARD'!F32</f>
        <v>-46</v>
      </c>
      <c r="AE32" s="127">
        <f t="shared" si="8"/>
        <v>424</v>
      </c>
      <c r="AF32" s="128"/>
      <c r="AG32" s="129">
        <f t="shared" si="9"/>
        <v>1.1084905660377358</v>
      </c>
      <c r="AH32" s="110"/>
      <c r="AI32" s="129">
        <f>'[4]1.OVERVIEW CHART DASHBOARD'!J32</f>
        <v>0.92660550458715596</v>
      </c>
      <c r="AK32" s="129">
        <f>'[4]1.OVERVIEW CHART DASHBOARD'!L32</f>
        <v>1.6656716417910449</v>
      </c>
      <c r="AL32" s="112"/>
      <c r="AM32" s="129">
        <f>'[4]1.OVERVIEW CHART DASHBOARD'!N32</f>
        <v>1.3455882352941178</v>
      </c>
      <c r="AN32" s="112"/>
      <c r="AO32" s="129">
        <f>'[4]1.OVERVIEW CHART DASHBOARD'!P32</f>
        <v>0</v>
      </c>
      <c r="AP32" s="128"/>
      <c r="AQ32" s="126">
        <f>'[2]1.OVERVIEW CHART DASHBOARD'!C32</f>
        <v>302</v>
      </c>
      <c r="AR32" s="127">
        <f>'[2]1.OVERVIEW CHART DASHBOARD'!D32</f>
        <v>252</v>
      </c>
      <c r="AS32" s="127">
        <f>'[2]1.OVERVIEW CHART DASHBOARD'!E32</f>
        <v>50</v>
      </c>
      <c r="AT32" s="127">
        <f>'[2]1.OVERVIEW CHART DASHBOARD'!F32</f>
        <v>168</v>
      </c>
      <c r="AU32" s="127">
        <f t="shared" si="10"/>
        <v>218</v>
      </c>
      <c r="AV32" s="128"/>
      <c r="AW32" s="129">
        <f t="shared" si="11"/>
        <v>0.22935779816513763</v>
      </c>
      <c r="AY32" s="129">
        <f>'[2]1.OVERVIEW CHART DASHBOARD'!J32</f>
        <v>1.7857142857142856E-2</v>
      </c>
      <c r="BA32" s="129">
        <f>'[2]1.OVERVIEW CHART DASHBOARD'!L32</f>
        <v>0.65919282511210764</v>
      </c>
      <c r="BC32" s="129">
        <f>'[2]1.OVERVIEW CHART DASHBOARD'!N32</f>
        <v>0</v>
      </c>
      <c r="BE32" s="129">
        <f>'[2]1.OVERVIEW CHART DASHBOARD'!P32</f>
        <v>0</v>
      </c>
      <c r="BF32" s="128"/>
    </row>
    <row r="33" spans="1:65" s="100" customFormat="1" ht="6" customHeight="1" x14ac:dyDescent="0.25">
      <c r="A33" s="130"/>
      <c r="B33" s="125"/>
      <c r="C33" s="125"/>
      <c r="D33" s="125"/>
      <c r="E33" s="125"/>
      <c r="F33" s="125"/>
      <c r="G33" s="125"/>
      <c r="H33" s="125"/>
      <c r="I33" s="131">
        <f>MIN(I28:I31)</f>
        <v>0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12"/>
      <c r="U33" s="125"/>
      <c r="V33" s="112"/>
      <c r="W33" s="125"/>
      <c r="X33" s="112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BA33" s="125"/>
      <c r="BC33" s="125"/>
      <c r="BE33" s="125"/>
      <c r="BF33" s="125"/>
      <c r="BG33" s="125"/>
      <c r="BH33" s="125"/>
      <c r="BI33" s="125"/>
    </row>
    <row r="34" spans="1:65" x14ac:dyDescent="0.25">
      <c r="A34" s="132" t="s">
        <v>52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12"/>
      <c r="U34" s="135"/>
      <c r="V34" s="112"/>
      <c r="W34" s="135"/>
      <c r="X34" s="112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BA34" s="135"/>
      <c r="BC34" s="135"/>
      <c r="BE34" s="135"/>
      <c r="BF34" s="135"/>
      <c r="BG34" s="135"/>
      <c r="BH34" s="135"/>
      <c r="BI34" s="135"/>
      <c r="BJ34" s="133"/>
      <c r="BK34" s="133"/>
      <c r="BL34" s="133"/>
      <c r="BM34" s="133"/>
    </row>
    <row r="35" spans="1:65" x14ac:dyDescent="0.25">
      <c r="A35" s="136" t="s">
        <v>15</v>
      </c>
      <c r="B35" s="125"/>
      <c r="C35" s="126">
        <f t="shared" si="0"/>
        <v>655</v>
      </c>
      <c r="D35" s="127">
        <f t="shared" si="1"/>
        <v>330</v>
      </c>
      <c r="E35" s="127">
        <f t="shared" si="2"/>
        <v>325</v>
      </c>
      <c r="F35" s="127">
        <f t="shared" si="3"/>
        <v>138</v>
      </c>
      <c r="G35" s="127">
        <f t="shared" si="4"/>
        <v>463</v>
      </c>
      <c r="H35" s="128"/>
      <c r="I35" s="129">
        <f t="shared" si="5"/>
        <v>0.70194384449244063</v>
      </c>
      <c r="J35" s="125"/>
      <c r="K35" s="126">
        <f>'[3]1.OVERVIEW CHART DASHBOARD'!C35</f>
        <v>308</v>
      </c>
      <c r="L35" s="127">
        <f>'[3]1.OVERVIEW CHART DASHBOARD'!D35</f>
        <v>143</v>
      </c>
      <c r="M35" s="127">
        <f>'[3]1.OVERVIEW CHART DASHBOARD'!E35</f>
        <v>165</v>
      </c>
      <c r="N35" s="127">
        <f>'[3]1.OVERVIEW CHART DASHBOARD'!F35</f>
        <v>54</v>
      </c>
      <c r="O35" s="127">
        <f t="shared" si="6"/>
        <v>219</v>
      </c>
      <c r="P35" s="128"/>
      <c r="Q35" s="129">
        <f t="shared" si="7"/>
        <v>0.75342465753424659</v>
      </c>
      <c r="R35" s="117"/>
      <c r="S35" s="129">
        <f>'[3]1.OVERVIEW CHART DASHBOARD'!J35</f>
        <v>0</v>
      </c>
      <c r="T35" s="112"/>
      <c r="U35" s="129">
        <f>'[3]1.OVERVIEW CHART DASHBOARD'!L35</f>
        <v>1.9038461538461537</v>
      </c>
      <c r="V35" s="112"/>
      <c r="W35" s="129">
        <f>'[3]1.OVERVIEW CHART DASHBOARD'!N35</f>
        <v>0</v>
      </c>
      <c r="X35" s="112"/>
      <c r="Y35" s="129">
        <f>'[3]1.OVERVIEW CHART DASHBOARD'!P35</f>
        <v>0</v>
      </c>
      <c r="Z35" s="128"/>
      <c r="AA35" s="126">
        <f>'[4]1.OVERVIEW CHART DASHBOARD'!C35</f>
        <v>229</v>
      </c>
      <c r="AB35" s="127">
        <f>'[4]1.OVERVIEW CHART DASHBOARD'!D35</f>
        <v>119</v>
      </c>
      <c r="AC35" s="127">
        <f>'[4]1.OVERVIEW CHART DASHBOARD'!E35</f>
        <v>110</v>
      </c>
      <c r="AD35" s="127">
        <f>'[4]1.OVERVIEW CHART DASHBOARD'!F35</f>
        <v>52</v>
      </c>
      <c r="AE35" s="127">
        <f t="shared" si="8"/>
        <v>162</v>
      </c>
      <c r="AF35" s="128"/>
      <c r="AG35" s="129">
        <f t="shared" si="9"/>
        <v>0.67901234567901236</v>
      </c>
      <c r="AH35" s="110"/>
      <c r="AI35" s="129">
        <f>'[4]1.OVERVIEW CHART DASHBOARD'!J35</f>
        <v>0</v>
      </c>
      <c r="AK35" s="129">
        <f>'[4]1.OVERVIEW CHART DASHBOARD'!L35</f>
        <v>1.6176470588235294</v>
      </c>
      <c r="AL35" s="112"/>
      <c r="AM35" s="129">
        <f>'[4]1.OVERVIEW CHART DASHBOARD'!N35</f>
        <v>0</v>
      </c>
      <c r="AN35" s="112"/>
      <c r="AO35" s="129">
        <f>'[4]1.OVERVIEW CHART DASHBOARD'!P35</f>
        <v>0</v>
      </c>
      <c r="AP35" s="128"/>
      <c r="AQ35" s="126">
        <f>'[2]1.OVERVIEW CHART DASHBOARD'!C35</f>
        <v>118</v>
      </c>
      <c r="AR35" s="127">
        <f>'[2]1.OVERVIEW CHART DASHBOARD'!D35</f>
        <v>68</v>
      </c>
      <c r="AS35" s="127">
        <f>'[2]1.OVERVIEW CHART DASHBOARD'!E35</f>
        <v>50</v>
      </c>
      <c r="AT35" s="127">
        <f>'[2]1.OVERVIEW CHART DASHBOARD'!F35</f>
        <v>32</v>
      </c>
      <c r="AU35" s="127">
        <f t="shared" si="10"/>
        <v>82</v>
      </c>
      <c r="AV35" s="128"/>
      <c r="AW35" s="129">
        <f t="shared" si="11"/>
        <v>0.6097560975609756</v>
      </c>
      <c r="AY35" s="129">
        <f>'[2]1.OVERVIEW CHART DASHBOARD'!J35</f>
        <v>0</v>
      </c>
      <c r="BA35" s="129">
        <f>'[2]1.OVERVIEW CHART DASHBOARD'!L35</f>
        <v>1.5</v>
      </c>
      <c r="BC35" s="129">
        <f>'[2]1.OVERVIEW CHART DASHBOARD'!N35</f>
        <v>0</v>
      </c>
      <c r="BE35" s="129">
        <f>'[2]1.OVERVIEW CHART DASHBOARD'!P35</f>
        <v>0</v>
      </c>
      <c r="BF35" s="128"/>
    </row>
    <row r="36" spans="1:65" x14ac:dyDescent="0.25">
      <c r="A36" s="136" t="s">
        <v>17</v>
      </c>
      <c r="B36" s="125"/>
      <c r="C36" s="126">
        <f t="shared" si="0"/>
        <v>977</v>
      </c>
      <c r="D36" s="127">
        <f t="shared" si="1"/>
        <v>651</v>
      </c>
      <c r="E36" s="127">
        <f t="shared" si="2"/>
        <v>326</v>
      </c>
      <c r="F36" s="127">
        <f t="shared" si="3"/>
        <v>341</v>
      </c>
      <c r="G36" s="127">
        <f t="shared" si="4"/>
        <v>667</v>
      </c>
      <c r="H36" s="128"/>
      <c r="I36" s="129">
        <f t="shared" si="5"/>
        <v>0.48875562218890556</v>
      </c>
      <c r="J36" s="125"/>
      <c r="K36" s="126">
        <f>'[3]1.OVERVIEW CHART DASHBOARD'!C36</f>
        <v>459</v>
      </c>
      <c r="L36" s="127">
        <f>'[3]1.OVERVIEW CHART DASHBOARD'!D36</f>
        <v>235</v>
      </c>
      <c r="M36" s="127">
        <f>'[3]1.OVERVIEW CHART DASHBOARD'!E36</f>
        <v>224</v>
      </c>
      <c r="N36" s="127">
        <f>'[3]1.OVERVIEW CHART DASHBOARD'!F36</f>
        <v>89</v>
      </c>
      <c r="O36" s="127">
        <f t="shared" si="6"/>
        <v>313</v>
      </c>
      <c r="P36" s="128"/>
      <c r="Q36" s="129">
        <f t="shared" si="7"/>
        <v>0.71565495207667729</v>
      </c>
      <c r="R36" s="117"/>
      <c r="S36" s="129">
        <f>'[3]1.OVERVIEW CHART DASHBOARD'!J36</f>
        <v>0</v>
      </c>
      <c r="T36" s="112"/>
      <c r="U36" s="129">
        <f>'[3]1.OVERVIEW CHART DASHBOARD'!L36</f>
        <v>2</v>
      </c>
      <c r="V36" s="112"/>
      <c r="W36" s="129">
        <f>'[3]1.OVERVIEW CHART DASHBOARD'!N36</f>
        <v>0</v>
      </c>
      <c r="X36" s="112"/>
      <c r="Y36" s="129">
        <f>'[3]1.OVERVIEW CHART DASHBOARD'!P36</f>
        <v>0</v>
      </c>
      <c r="Z36" s="128"/>
      <c r="AA36" s="126">
        <f>'[4]1.OVERVIEW CHART DASHBOARD'!C36</f>
        <v>342</v>
      </c>
      <c r="AB36" s="127">
        <f>'[4]1.OVERVIEW CHART DASHBOARD'!D36</f>
        <v>252</v>
      </c>
      <c r="AC36" s="127">
        <f>'[4]1.OVERVIEW CHART DASHBOARD'!E36</f>
        <v>90</v>
      </c>
      <c r="AD36" s="127">
        <f>'[4]1.OVERVIEW CHART DASHBOARD'!F36</f>
        <v>144</v>
      </c>
      <c r="AE36" s="127">
        <f t="shared" si="8"/>
        <v>234</v>
      </c>
      <c r="AF36" s="128"/>
      <c r="AG36" s="129">
        <f t="shared" si="9"/>
        <v>0.38461538461538464</v>
      </c>
      <c r="AH36" s="110"/>
      <c r="AI36" s="129">
        <f>'[4]1.OVERVIEW CHART DASHBOARD'!J36</f>
        <v>0</v>
      </c>
      <c r="AK36" s="129">
        <f>'[4]1.OVERVIEW CHART DASHBOARD'!L36</f>
        <v>1.0714285714285714</v>
      </c>
      <c r="AL36" s="112"/>
      <c r="AM36" s="129">
        <f>'[4]1.OVERVIEW CHART DASHBOARD'!N36</f>
        <v>0</v>
      </c>
      <c r="AN36" s="112"/>
      <c r="AO36" s="129">
        <f>'[4]1.OVERVIEW CHART DASHBOARD'!P36</f>
        <v>0</v>
      </c>
      <c r="AP36" s="128"/>
      <c r="AQ36" s="126">
        <f>'[2]1.OVERVIEW CHART DASHBOARD'!C36</f>
        <v>176</v>
      </c>
      <c r="AR36" s="127">
        <f>'[2]1.OVERVIEW CHART DASHBOARD'!D36</f>
        <v>164</v>
      </c>
      <c r="AS36" s="127">
        <f>'[2]1.OVERVIEW CHART DASHBOARD'!E36</f>
        <v>12</v>
      </c>
      <c r="AT36" s="127">
        <f>'[2]1.OVERVIEW CHART DASHBOARD'!F36</f>
        <v>108</v>
      </c>
      <c r="AU36" s="127">
        <f t="shared" si="10"/>
        <v>120</v>
      </c>
      <c r="AV36" s="128"/>
      <c r="AW36" s="129">
        <f t="shared" si="11"/>
        <v>0.1</v>
      </c>
      <c r="AY36" s="129">
        <f>'[2]1.OVERVIEW CHART DASHBOARD'!J36</f>
        <v>0</v>
      </c>
      <c r="BA36" s="129">
        <f>'[2]1.OVERVIEW CHART DASHBOARD'!L36</f>
        <v>0.28125</v>
      </c>
      <c r="BC36" s="129">
        <f>'[2]1.OVERVIEW CHART DASHBOARD'!N36</f>
        <v>0</v>
      </c>
      <c r="BE36" s="129">
        <f>'[2]1.OVERVIEW CHART DASHBOARD'!P36</f>
        <v>0</v>
      </c>
      <c r="BF36" s="128"/>
    </row>
    <row r="37" spans="1:65" x14ac:dyDescent="0.25">
      <c r="A37" s="124" t="s">
        <v>34</v>
      </c>
      <c r="B37" s="125"/>
      <c r="C37" s="126">
        <f t="shared" si="0"/>
        <v>1780</v>
      </c>
      <c r="D37" s="127">
        <f t="shared" si="1"/>
        <v>981</v>
      </c>
      <c r="E37" s="127">
        <f t="shared" si="2"/>
        <v>651</v>
      </c>
      <c r="F37" s="127">
        <f t="shared" si="3"/>
        <v>479</v>
      </c>
      <c r="G37" s="127">
        <f t="shared" si="4"/>
        <v>1130</v>
      </c>
      <c r="H37" s="128"/>
      <c r="I37" s="129">
        <f t="shared" si="5"/>
        <v>0.57610619469026547</v>
      </c>
      <c r="J37" s="125"/>
      <c r="K37" s="126">
        <f>'[3]1.OVERVIEW CHART DASHBOARD'!C37</f>
        <v>767</v>
      </c>
      <c r="L37" s="127">
        <f>'[3]1.OVERVIEW CHART DASHBOARD'!D37</f>
        <v>378</v>
      </c>
      <c r="M37" s="127">
        <f>'[3]1.OVERVIEW CHART DASHBOARD'!E37</f>
        <v>389</v>
      </c>
      <c r="N37" s="127">
        <f>'[3]1.OVERVIEW CHART DASHBOARD'!F37</f>
        <v>143</v>
      </c>
      <c r="O37" s="127">
        <f t="shared" si="6"/>
        <v>532</v>
      </c>
      <c r="P37" s="128"/>
      <c r="Q37" s="129">
        <f t="shared" si="7"/>
        <v>0.73120300751879697</v>
      </c>
      <c r="R37" s="117"/>
      <c r="S37" s="129">
        <f>'[3]1.OVERVIEW CHART DASHBOARD'!J37</f>
        <v>0</v>
      </c>
      <c r="T37" s="112"/>
      <c r="U37" s="129">
        <f>'[3]1.OVERVIEW CHART DASHBOARD'!L37</f>
        <v>1.9580536912751676</v>
      </c>
      <c r="V37" s="112"/>
      <c r="W37" s="129">
        <f>'[3]1.OVERVIEW CHART DASHBOARD'!N37</f>
        <v>0</v>
      </c>
      <c r="X37" s="112"/>
      <c r="Y37" s="129">
        <f>'[3]1.OVERVIEW CHART DASHBOARD'!P37</f>
        <v>0</v>
      </c>
      <c r="Z37" s="128"/>
      <c r="AA37" s="126">
        <f>'[4]1.OVERVIEW CHART DASHBOARD'!C37</f>
        <v>719</v>
      </c>
      <c r="AB37" s="127">
        <f>'[4]1.OVERVIEW CHART DASHBOARD'!D37</f>
        <v>371</v>
      </c>
      <c r="AC37" s="127">
        <f>'[4]1.OVERVIEW CHART DASHBOARD'!E37</f>
        <v>200</v>
      </c>
      <c r="AD37" s="127">
        <f>'[4]1.OVERVIEW CHART DASHBOARD'!F37</f>
        <v>196</v>
      </c>
      <c r="AE37" s="127">
        <f t="shared" si="8"/>
        <v>396</v>
      </c>
      <c r="AF37" s="128"/>
      <c r="AG37" s="129">
        <f t="shared" si="9"/>
        <v>0.50505050505050508</v>
      </c>
      <c r="AH37" s="110"/>
      <c r="AI37" s="129">
        <f>'[4]1.OVERVIEW CHART DASHBOARD'!J37</f>
        <v>0</v>
      </c>
      <c r="AK37" s="129">
        <f>'[4]1.OVERVIEW CHART DASHBOARD'!L37</f>
        <v>1.3157894736842106</v>
      </c>
      <c r="AL37" s="112"/>
      <c r="AM37" s="129">
        <f>'[4]1.OVERVIEW CHART DASHBOARD'!N37</f>
        <v>0</v>
      </c>
      <c r="AN37" s="112"/>
      <c r="AO37" s="129">
        <f>'[4]1.OVERVIEW CHART DASHBOARD'!P37</f>
        <v>0</v>
      </c>
      <c r="AP37" s="128"/>
      <c r="AQ37" s="126">
        <f>'[2]1.OVERVIEW CHART DASHBOARD'!C37</f>
        <v>294</v>
      </c>
      <c r="AR37" s="127">
        <f>'[2]1.OVERVIEW CHART DASHBOARD'!D37</f>
        <v>232</v>
      </c>
      <c r="AS37" s="127">
        <f>'[2]1.OVERVIEW CHART DASHBOARD'!E37</f>
        <v>62</v>
      </c>
      <c r="AT37" s="127">
        <f>'[2]1.OVERVIEW CHART DASHBOARD'!F37</f>
        <v>140</v>
      </c>
      <c r="AU37" s="127">
        <f t="shared" si="10"/>
        <v>202</v>
      </c>
      <c r="AV37" s="128"/>
      <c r="AW37" s="129">
        <f t="shared" si="11"/>
        <v>0.30693069306930693</v>
      </c>
      <c r="AY37" s="129">
        <f>'[2]1.OVERVIEW CHART DASHBOARD'!J37</f>
        <v>0</v>
      </c>
      <c r="BA37" s="129">
        <f>'[2]1.OVERVIEW CHART DASHBOARD'!L37</f>
        <v>0.81578947368421051</v>
      </c>
      <c r="BC37" s="129">
        <f>'[2]1.OVERVIEW CHART DASHBOARD'!N37</f>
        <v>0</v>
      </c>
      <c r="BE37" s="129">
        <f>'[2]1.OVERVIEW CHART DASHBOARD'!P37</f>
        <v>0</v>
      </c>
      <c r="BF37" s="128"/>
    </row>
    <row r="38" spans="1:65" s="100" customFormat="1" ht="6" customHeight="1" x14ac:dyDescent="0.25">
      <c r="A38" s="130"/>
      <c r="B38" s="125"/>
      <c r="C38" s="125"/>
      <c r="D38" s="125"/>
      <c r="E38" s="125"/>
      <c r="F38" s="125"/>
      <c r="G38" s="125"/>
      <c r="H38" s="125"/>
      <c r="I38" s="131">
        <f>MIN(I35:I36)</f>
        <v>0.48875562218890556</v>
      </c>
      <c r="J38" s="125"/>
      <c r="K38" s="125"/>
      <c r="L38" s="125"/>
      <c r="M38" s="125"/>
      <c r="N38" s="125"/>
      <c r="O38" s="125"/>
      <c r="P38" s="125"/>
      <c r="Q38" s="125"/>
      <c r="R38" s="117"/>
      <c r="S38" s="125"/>
      <c r="T38" s="112"/>
      <c r="U38" s="125"/>
      <c r="V38" s="112"/>
      <c r="W38" s="125"/>
      <c r="X38" s="112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Y38" s="125"/>
      <c r="BA38" s="125"/>
      <c r="BC38" s="125"/>
      <c r="BE38" s="125"/>
      <c r="BF38" s="125"/>
      <c r="BG38" s="125"/>
      <c r="BH38" s="125"/>
      <c r="BI38" s="125"/>
    </row>
    <row r="39" spans="1:65" x14ac:dyDescent="0.25">
      <c r="A39" s="132" t="s">
        <v>119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17"/>
      <c r="S39" s="135"/>
      <c r="T39" s="112"/>
      <c r="U39" s="135"/>
      <c r="V39" s="112"/>
      <c r="W39" s="135"/>
      <c r="X39" s="112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Y39" s="135"/>
      <c r="BA39" s="135"/>
      <c r="BC39" s="135"/>
      <c r="BE39" s="135"/>
      <c r="BF39" s="135"/>
      <c r="BG39" s="135"/>
      <c r="BH39" s="135"/>
      <c r="BI39" s="135"/>
      <c r="BJ39" s="133"/>
      <c r="BK39" s="133"/>
      <c r="BL39" s="133"/>
      <c r="BM39" s="133"/>
    </row>
    <row r="40" spans="1:65" x14ac:dyDescent="0.25">
      <c r="A40" s="136" t="s">
        <v>16</v>
      </c>
      <c r="B40" s="125"/>
      <c r="C40" s="126">
        <f t="shared" si="0"/>
        <v>164</v>
      </c>
      <c r="D40" s="127">
        <f t="shared" si="1"/>
        <v>89</v>
      </c>
      <c r="E40" s="127">
        <f t="shared" si="2"/>
        <v>75</v>
      </c>
      <c r="F40" s="127">
        <f t="shared" si="3"/>
        <v>35</v>
      </c>
      <c r="G40" s="127">
        <f t="shared" si="4"/>
        <v>110</v>
      </c>
      <c r="H40" s="128"/>
      <c r="I40" s="129">
        <f t="shared" si="5"/>
        <v>0.68181818181818177</v>
      </c>
      <c r="J40" s="125"/>
      <c r="K40" s="126">
        <f>'[3]1.OVERVIEW CHART DASHBOARD'!C40</f>
        <v>77</v>
      </c>
      <c r="L40" s="127">
        <f>'[3]1.OVERVIEW CHART DASHBOARD'!D40</f>
        <v>58</v>
      </c>
      <c r="M40" s="127">
        <f>'[3]1.OVERVIEW CHART DASHBOARD'!E40</f>
        <v>19</v>
      </c>
      <c r="N40" s="127">
        <f>'[3]1.OVERVIEW CHART DASHBOARD'!F40</f>
        <v>33</v>
      </c>
      <c r="O40" s="127">
        <f t="shared" si="6"/>
        <v>52</v>
      </c>
      <c r="P40" s="128"/>
      <c r="Q40" s="129">
        <f t="shared" si="7"/>
        <v>0.36538461538461536</v>
      </c>
      <c r="R40" s="117"/>
      <c r="S40" s="129">
        <f>'[3]1.OVERVIEW CHART DASHBOARD'!J40</f>
        <v>0</v>
      </c>
      <c r="T40" s="112"/>
      <c r="U40" s="129">
        <f>'[3]1.OVERVIEW CHART DASHBOARD'!L40</f>
        <v>1.0178571428571428</v>
      </c>
      <c r="V40" s="112"/>
      <c r="W40" s="129">
        <f>'[3]1.OVERVIEW CHART DASHBOARD'!N40</f>
        <v>0</v>
      </c>
      <c r="X40" s="112"/>
      <c r="Y40" s="129">
        <f>'[3]1.OVERVIEW CHART DASHBOARD'!P40</f>
        <v>0</v>
      </c>
      <c r="Z40" s="128"/>
      <c r="AA40" s="126">
        <f>'[4]1.OVERVIEW CHART DASHBOARD'!C40</f>
        <v>57</v>
      </c>
      <c r="AB40" s="127">
        <f>'[4]1.OVERVIEW CHART DASHBOARD'!D40</f>
        <v>13</v>
      </c>
      <c r="AC40" s="127">
        <f>'[4]1.OVERVIEW CHART DASHBOARD'!E40</f>
        <v>44</v>
      </c>
      <c r="AD40" s="127">
        <f>'[4]1.OVERVIEW CHART DASHBOARD'!F40</f>
        <v>-6</v>
      </c>
      <c r="AE40" s="127">
        <f t="shared" si="8"/>
        <v>38</v>
      </c>
      <c r="AF40" s="128"/>
      <c r="AG40" s="129">
        <f t="shared" si="9"/>
        <v>1.1578947368421053</v>
      </c>
      <c r="AH40" s="110"/>
      <c r="AI40" s="129">
        <f>'[4]1.OVERVIEW CHART DASHBOARD'!J40</f>
        <v>0</v>
      </c>
      <c r="AK40" s="129">
        <f>'[4]1.OVERVIEW CHART DASHBOARD'!L40</f>
        <v>3.3</v>
      </c>
      <c r="AL40" s="112"/>
      <c r="AM40" s="129">
        <f>'[4]1.OVERVIEW CHART DASHBOARD'!N40</f>
        <v>0</v>
      </c>
      <c r="AN40" s="112"/>
      <c r="AO40" s="129">
        <f>'[4]1.OVERVIEW CHART DASHBOARD'!P40</f>
        <v>0</v>
      </c>
      <c r="AP40" s="128"/>
      <c r="AQ40" s="126">
        <f>'[2]1.OVERVIEW CHART DASHBOARD'!C40</f>
        <v>30</v>
      </c>
      <c r="AR40" s="127">
        <f>'[2]1.OVERVIEW CHART DASHBOARD'!D40</f>
        <v>18</v>
      </c>
      <c r="AS40" s="127">
        <f>'[2]1.OVERVIEW CHART DASHBOARD'!E40</f>
        <v>12</v>
      </c>
      <c r="AT40" s="127">
        <f>'[2]1.OVERVIEW CHART DASHBOARD'!F40</f>
        <v>8</v>
      </c>
      <c r="AU40" s="127">
        <f t="shared" si="10"/>
        <v>20</v>
      </c>
      <c r="AV40" s="128"/>
      <c r="AW40" s="129">
        <f t="shared" si="11"/>
        <v>0.6</v>
      </c>
      <c r="AY40" s="129">
        <f>'[2]1.OVERVIEW CHART DASHBOARD'!J40</f>
        <v>0</v>
      </c>
      <c r="BA40" s="129">
        <f>'[2]1.OVERVIEW CHART DASHBOARD'!L40</f>
        <v>1.7999999999999998</v>
      </c>
      <c r="BC40" s="129">
        <f>'[2]1.OVERVIEW CHART DASHBOARD'!N40</f>
        <v>0</v>
      </c>
      <c r="BE40" s="129">
        <f>'[2]1.OVERVIEW CHART DASHBOARD'!P40</f>
        <v>0</v>
      </c>
      <c r="BF40" s="128"/>
    </row>
    <row r="41" spans="1:65" x14ac:dyDescent="0.25">
      <c r="A41" s="136" t="s">
        <v>18</v>
      </c>
      <c r="B41" s="125"/>
      <c r="C41" s="126">
        <f t="shared" si="0"/>
        <v>244</v>
      </c>
      <c r="D41" s="127">
        <f t="shared" si="1"/>
        <v>196</v>
      </c>
      <c r="E41" s="127">
        <f t="shared" si="2"/>
        <v>48</v>
      </c>
      <c r="F41" s="127">
        <f t="shared" si="3"/>
        <v>-0.99999999999999289</v>
      </c>
      <c r="G41" s="127">
        <f t="shared" si="4"/>
        <v>47.000000000000007</v>
      </c>
      <c r="H41" s="128"/>
      <c r="I41" s="129">
        <f t="shared" si="5"/>
        <v>1.0212765957446808</v>
      </c>
      <c r="J41" s="125"/>
      <c r="K41" s="126">
        <f>'[3]1.OVERVIEW CHART DASHBOARD'!C41</f>
        <v>114</v>
      </c>
      <c r="L41" s="127">
        <f>'[3]1.OVERVIEW CHART DASHBOARD'!D41</f>
        <v>105</v>
      </c>
      <c r="M41" s="127">
        <f>'[3]1.OVERVIEW CHART DASHBOARD'!E41</f>
        <v>9</v>
      </c>
      <c r="N41" s="127">
        <f>'[3]1.OVERVIEW CHART DASHBOARD'!F41</f>
        <v>13</v>
      </c>
      <c r="O41" s="127">
        <f t="shared" si="6"/>
        <v>22</v>
      </c>
      <c r="P41" s="128"/>
      <c r="Q41" s="129">
        <f t="shared" si="7"/>
        <v>0.40909090909090912</v>
      </c>
      <c r="R41" s="117"/>
      <c r="S41" s="129" t="str">
        <f>'[3]1.OVERVIEW CHART DASHBOARD'!J41</f>
        <v>NO TARGET</v>
      </c>
      <c r="T41" s="112"/>
      <c r="U41" s="129" t="str">
        <f>'[3]1.OVERVIEW CHART DASHBOARD'!L41</f>
        <v>NO TARGET</v>
      </c>
      <c r="V41" s="112"/>
      <c r="W41" s="129">
        <f>'[3]1.OVERVIEW CHART DASHBOARD'!N41</f>
        <v>0</v>
      </c>
      <c r="X41" s="112"/>
      <c r="Y41" s="129">
        <f>'[3]1.OVERVIEW CHART DASHBOARD'!P41</f>
        <v>0</v>
      </c>
      <c r="Z41" s="128"/>
      <c r="AA41" s="126">
        <f>'[4]1.OVERVIEW CHART DASHBOARD'!C41</f>
        <v>85</v>
      </c>
      <c r="AB41" s="127">
        <f>'[4]1.OVERVIEW CHART DASHBOARD'!D41</f>
        <v>57</v>
      </c>
      <c r="AC41" s="127">
        <f>'[4]1.OVERVIEW CHART DASHBOARD'!E41</f>
        <v>28</v>
      </c>
      <c r="AD41" s="127">
        <f>'[4]1.OVERVIEW CHART DASHBOARD'!F41</f>
        <v>-12</v>
      </c>
      <c r="AE41" s="127">
        <f t="shared" si="8"/>
        <v>16</v>
      </c>
      <c r="AF41" s="128"/>
      <c r="AG41" s="129">
        <f t="shared" si="9"/>
        <v>1.75</v>
      </c>
      <c r="AH41" s="110"/>
      <c r="AI41" s="129" t="str">
        <f>'[4]1.OVERVIEW CHART DASHBOARD'!J41</f>
        <v>NO TARGET</v>
      </c>
      <c r="AK41" s="129" t="str">
        <f>'[4]1.OVERVIEW CHART DASHBOARD'!L41</f>
        <v>NO TARGET</v>
      </c>
      <c r="AL41" s="112"/>
      <c r="AM41" s="129">
        <f>'[4]1.OVERVIEW CHART DASHBOARD'!N41</f>
        <v>0</v>
      </c>
      <c r="AN41" s="112"/>
      <c r="AO41" s="129">
        <f>'[4]1.OVERVIEW CHART DASHBOARD'!P41</f>
        <v>0</v>
      </c>
      <c r="AP41" s="128"/>
      <c r="AQ41" s="126">
        <f>'[2]1.OVERVIEW CHART DASHBOARD'!C41</f>
        <v>45</v>
      </c>
      <c r="AR41" s="127">
        <f>'[2]1.OVERVIEW CHART DASHBOARD'!D41</f>
        <v>34.000000000000007</v>
      </c>
      <c r="AS41" s="127">
        <f>'[2]1.OVERVIEW CHART DASHBOARD'!E41</f>
        <v>11</v>
      </c>
      <c r="AT41" s="127">
        <f>'[2]1.OVERVIEW CHART DASHBOARD'!F41</f>
        <v>-1.9999999999999929</v>
      </c>
      <c r="AU41" s="127">
        <f t="shared" si="10"/>
        <v>9.0000000000000071</v>
      </c>
      <c r="AV41" s="128"/>
      <c r="AW41" s="129">
        <f t="shared" si="11"/>
        <v>1.2222222222222212</v>
      </c>
      <c r="AY41" s="129">
        <f>'[2]1.OVERVIEW CHART DASHBOARD'!J41</f>
        <v>0</v>
      </c>
      <c r="BA41" s="129" t="str">
        <f>'[2]1.OVERVIEW CHART DASHBOARD'!L41</f>
        <v>NO TARGET</v>
      </c>
      <c r="BC41" s="129">
        <f>'[2]1.OVERVIEW CHART DASHBOARD'!N41</f>
        <v>0</v>
      </c>
      <c r="BE41" s="129">
        <f>'[2]1.OVERVIEW CHART DASHBOARD'!P41</f>
        <v>0</v>
      </c>
      <c r="BF41" s="128"/>
    </row>
    <row r="42" spans="1:65" x14ac:dyDescent="0.25">
      <c r="A42" s="124" t="s">
        <v>34</v>
      </c>
      <c r="B42" s="125"/>
      <c r="C42" s="126">
        <f t="shared" si="0"/>
        <v>784</v>
      </c>
      <c r="D42" s="127">
        <f t="shared" si="1"/>
        <v>285</v>
      </c>
      <c r="E42" s="127">
        <f t="shared" si="2"/>
        <v>123</v>
      </c>
      <c r="F42" s="127">
        <f t="shared" si="3"/>
        <v>34.000000000000007</v>
      </c>
      <c r="G42" s="127">
        <f t="shared" si="4"/>
        <v>157</v>
      </c>
      <c r="H42" s="128"/>
      <c r="I42" s="129">
        <f t="shared" si="5"/>
        <v>0.78343949044585992</v>
      </c>
      <c r="J42" s="125"/>
      <c r="K42" s="126">
        <f>'[3]1.OVERVIEW CHART DASHBOARD'!C42</f>
        <v>191</v>
      </c>
      <c r="L42" s="127">
        <f>'[3]1.OVERVIEW CHART DASHBOARD'!D42</f>
        <v>163</v>
      </c>
      <c r="M42" s="127">
        <f>'[3]1.OVERVIEW CHART DASHBOARD'!E42</f>
        <v>28</v>
      </c>
      <c r="N42" s="127">
        <f>'[3]1.OVERVIEW CHART DASHBOARD'!F42</f>
        <v>46</v>
      </c>
      <c r="O42" s="127">
        <f t="shared" si="6"/>
        <v>74</v>
      </c>
      <c r="P42" s="128"/>
      <c r="Q42" s="129">
        <f t="shared" si="7"/>
        <v>0.3783783783783784</v>
      </c>
      <c r="R42" s="117"/>
      <c r="S42" s="129">
        <f>'[3]1.OVERVIEW CHART DASHBOARD'!J42</f>
        <v>0</v>
      </c>
      <c r="T42" s="112"/>
      <c r="U42" s="129">
        <f>'[3]1.OVERVIEW CHART DASHBOARD'!L42</f>
        <v>1.5</v>
      </c>
      <c r="V42" s="112"/>
      <c r="W42" s="129">
        <f>'[3]1.OVERVIEW CHART DASHBOARD'!N42</f>
        <v>0</v>
      </c>
      <c r="X42" s="112"/>
      <c r="Y42" s="129">
        <f>'[3]1.OVERVIEW CHART DASHBOARD'!P42</f>
        <v>0</v>
      </c>
      <c r="Z42" s="128"/>
      <c r="AA42" s="126">
        <f>'[4]1.OVERVIEW CHART DASHBOARD'!C42</f>
        <v>518</v>
      </c>
      <c r="AB42" s="127">
        <f>'[4]1.OVERVIEW CHART DASHBOARD'!D42</f>
        <v>70</v>
      </c>
      <c r="AC42" s="127">
        <f>'[4]1.OVERVIEW CHART DASHBOARD'!E42</f>
        <v>72</v>
      </c>
      <c r="AD42" s="127">
        <f>'[4]1.OVERVIEW CHART DASHBOARD'!F42</f>
        <v>-18</v>
      </c>
      <c r="AE42" s="127">
        <f t="shared" si="8"/>
        <v>54</v>
      </c>
      <c r="AF42" s="128"/>
      <c r="AG42" s="129">
        <f t="shared" si="9"/>
        <v>1.3333333333333333</v>
      </c>
      <c r="AH42" s="110"/>
      <c r="AI42" s="129">
        <f>'[4]1.OVERVIEW CHART DASHBOARD'!J42</f>
        <v>0</v>
      </c>
      <c r="AK42" s="129">
        <f>'[4]1.OVERVIEW CHART DASHBOARD'!L42</f>
        <v>5.3999999999999995</v>
      </c>
      <c r="AL42" s="112"/>
      <c r="AM42" s="129">
        <f>'[4]1.OVERVIEW CHART DASHBOARD'!N42</f>
        <v>0</v>
      </c>
      <c r="AN42" s="112"/>
      <c r="AO42" s="129">
        <f>'[4]1.OVERVIEW CHART DASHBOARD'!P42</f>
        <v>0</v>
      </c>
      <c r="AP42" s="128"/>
      <c r="AQ42" s="126">
        <f>'[2]1.OVERVIEW CHART DASHBOARD'!C42</f>
        <v>75</v>
      </c>
      <c r="AR42" s="127">
        <f>'[2]1.OVERVIEW CHART DASHBOARD'!D42</f>
        <v>52.000000000000007</v>
      </c>
      <c r="AS42" s="127">
        <f>'[2]1.OVERVIEW CHART DASHBOARD'!E42</f>
        <v>23</v>
      </c>
      <c r="AT42" s="127">
        <f>'[2]1.OVERVIEW CHART DASHBOARD'!F42</f>
        <v>6.0000000000000071</v>
      </c>
      <c r="AU42" s="127">
        <f t="shared" si="10"/>
        <v>29.000000000000007</v>
      </c>
      <c r="AV42" s="128"/>
      <c r="AW42" s="129">
        <f t="shared" si="11"/>
        <v>0.79310344827586188</v>
      </c>
      <c r="AY42" s="129">
        <f>'[2]1.OVERVIEW CHART DASHBOARD'!J42</f>
        <v>0</v>
      </c>
      <c r="BA42" s="129">
        <f>'[2]1.OVERVIEW CHART DASHBOARD'!L42</f>
        <v>3.2857142857142856</v>
      </c>
      <c r="BC42" s="129">
        <f>'[2]1.OVERVIEW CHART DASHBOARD'!N42</f>
        <v>0</v>
      </c>
      <c r="BE42" s="129">
        <f>'[2]1.OVERVIEW CHART DASHBOARD'!P42</f>
        <v>0</v>
      </c>
      <c r="BF42" s="128"/>
    </row>
    <row r="43" spans="1:65" s="100" customFormat="1" ht="6" customHeight="1" x14ac:dyDescent="0.25">
      <c r="A43" s="130"/>
      <c r="B43" s="130"/>
      <c r="C43" s="130"/>
      <c r="D43" s="130"/>
      <c r="E43" s="130"/>
      <c r="F43" s="130"/>
      <c r="G43" s="130"/>
      <c r="H43" s="130"/>
      <c r="I43" s="137">
        <f>MIN(I40:I41)</f>
        <v>0.68181818181818177</v>
      </c>
      <c r="J43" s="130"/>
      <c r="K43" s="130"/>
      <c r="L43" s="130"/>
      <c r="M43" s="130"/>
      <c r="N43" s="130"/>
      <c r="O43" s="130"/>
      <c r="P43" s="130"/>
      <c r="Q43" s="130"/>
      <c r="R43" s="117"/>
      <c r="S43" s="130"/>
      <c r="T43" s="112"/>
      <c r="U43" s="130"/>
      <c r="V43" s="112"/>
      <c r="W43" s="130"/>
      <c r="X43" s="112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Y43" s="130"/>
      <c r="BA43" s="130"/>
      <c r="BC43" s="130"/>
      <c r="BE43" s="130"/>
      <c r="BF43" s="130"/>
      <c r="BG43" s="134"/>
      <c r="BH43" s="134"/>
    </row>
    <row r="44" spans="1:65" x14ac:dyDescent="0.25">
      <c r="A44" s="132" t="s">
        <v>19</v>
      </c>
      <c r="B44" s="125"/>
      <c r="C44" s="126">
        <f t="shared" si="0"/>
        <v>452</v>
      </c>
      <c r="D44" s="127">
        <f t="shared" si="1"/>
        <v>316</v>
      </c>
      <c r="E44" s="127">
        <f t="shared" si="2"/>
        <v>136</v>
      </c>
      <c r="F44" s="127">
        <f t="shared" si="3"/>
        <v>316</v>
      </c>
      <c r="G44" s="127">
        <f t="shared" si="4"/>
        <v>452</v>
      </c>
      <c r="H44" s="128"/>
      <c r="I44" s="129">
        <f t="shared" si="5"/>
        <v>0.30088495575221241</v>
      </c>
      <c r="J44" s="125"/>
      <c r="K44" s="126">
        <f>'[3]1.OVERVIEW CHART DASHBOARD'!C44</f>
        <v>212</v>
      </c>
      <c r="L44" s="127">
        <f>'[3]1.OVERVIEW CHART DASHBOARD'!D44</f>
        <v>144</v>
      </c>
      <c r="M44" s="127">
        <f>'[3]1.OVERVIEW CHART DASHBOARD'!E44</f>
        <v>68</v>
      </c>
      <c r="N44" s="127">
        <f>'[3]1.OVERVIEW CHART DASHBOARD'!F44</f>
        <v>144</v>
      </c>
      <c r="O44" s="127">
        <f t="shared" si="6"/>
        <v>212</v>
      </c>
      <c r="P44" s="128"/>
      <c r="Q44" s="129">
        <f t="shared" si="7"/>
        <v>0.32075471698113206</v>
      </c>
      <c r="R44" s="117"/>
      <c r="S44" s="129" t="str">
        <f>'[3]1.OVERVIEW CHART DASHBOARD'!J44</f>
        <v>NO TARGET</v>
      </c>
      <c r="T44" s="112"/>
      <c r="U44" s="129" t="str">
        <f>'[3]1.OVERVIEW CHART DASHBOARD'!L44</f>
        <v>NO TARGET</v>
      </c>
      <c r="V44" s="112"/>
      <c r="W44" s="129">
        <f>'[3]1.OVERVIEW CHART DASHBOARD'!N44</f>
        <v>0</v>
      </c>
      <c r="X44" s="112"/>
      <c r="Y44" s="129" t="str">
        <f>'[3]1.OVERVIEW CHART DASHBOARD'!P44</f>
        <v>NO TARGET</v>
      </c>
      <c r="Z44" s="128"/>
      <c r="AA44" s="126">
        <f>'[4]1.OVERVIEW CHART DASHBOARD'!C44</f>
        <v>158</v>
      </c>
      <c r="AB44" s="127">
        <f>'[4]1.OVERVIEW CHART DASHBOARD'!D44</f>
        <v>145</v>
      </c>
      <c r="AC44" s="127">
        <f>'[4]1.OVERVIEW CHART DASHBOARD'!E44</f>
        <v>13</v>
      </c>
      <c r="AD44" s="127">
        <f>'[4]1.OVERVIEW CHART DASHBOARD'!F44</f>
        <v>145</v>
      </c>
      <c r="AE44" s="127">
        <f t="shared" si="8"/>
        <v>158</v>
      </c>
      <c r="AF44" s="128"/>
      <c r="AG44" s="129">
        <f t="shared" si="9"/>
        <v>8.2278481012658222E-2</v>
      </c>
      <c r="AH44" s="110"/>
      <c r="AI44" s="129" t="str">
        <f>'[4]1.OVERVIEW CHART DASHBOARD'!J44</f>
        <v>NO TARGET</v>
      </c>
      <c r="AK44" s="129" t="str">
        <f>'[4]1.OVERVIEW CHART DASHBOARD'!L44</f>
        <v>NO TARGET</v>
      </c>
      <c r="AL44" s="112"/>
      <c r="AM44" s="129">
        <f>'[4]1.OVERVIEW CHART DASHBOARD'!N44</f>
        <v>0</v>
      </c>
      <c r="AN44" s="112"/>
      <c r="AO44" s="129" t="str">
        <f>'[4]1.OVERVIEW CHART DASHBOARD'!P44</f>
        <v>NO TARGET</v>
      </c>
      <c r="AP44" s="128"/>
      <c r="AQ44" s="126">
        <f>'[2]1.OVERVIEW CHART DASHBOARD'!C44</f>
        <v>82</v>
      </c>
      <c r="AR44" s="127">
        <f>'[2]1.OVERVIEW CHART DASHBOARD'!D44</f>
        <v>27</v>
      </c>
      <c r="AS44" s="127">
        <f>'[2]1.OVERVIEW CHART DASHBOARD'!E44</f>
        <v>55</v>
      </c>
      <c r="AT44" s="127">
        <f>'[2]1.OVERVIEW CHART DASHBOARD'!F44</f>
        <v>27</v>
      </c>
      <c r="AU44" s="127">
        <f t="shared" si="10"/>
        <v>82</v>
      </c>
      <c r="AV44" s="128"/>
      <c r="AW44" s="129">
        <f t="shared" si="11"/>
        <v>0.67073170731707321</v>
      </c>
      <c r="AY44" s="129" t="str">
        <f>'[2]1.OVERVIEW CHART DASHBOARD'!J44</f>
        <v>NO TARGET</v>
      </c>
      <c r="BA44" s="129" t="str">
        <f>'[2]1.OVERVIEW CHART DASHBOARD'!L44</f>
        <v>NO TARGET</v>
      </c>
      <c r="BC44" s="129">
        <f>'[2]1.OVERVIEW CHART DASHBOARD'!N44</f>
        <v>0</v>
      </c>
      <c r="BE44" s="129" t="str">
        <f>'[2]1.OVERVIEW CHART DASHBOARD'!P44</f>
        <v>NO TARGET</v>
      </c>
      <c r="BF44" s="128"/>
    </row>
    <row r="45" spans="1:65" x14ac:dyDescent="0.25">
      <c r="A45" s="132" t="s">
        <v>20</v>
      </c>
      <c r="B45" s="125"/>
      <c r="C45" s="126">
        <f t="shared" si="0"/>
        <v>18</v>
      </c>
      <c r="D45" s="127">
        <f t="shared" si="1"/>
        <v>9</v>
      </c>
      <c r="E45" s="127">
        <f t="shared" si="2"/>
        <v>9</v>
      </c>
      <c r="F45" s="127">
        <f t="shared" si="3"/>
        <v>3</v>
      </c>
      <c r="G45" s="127">
        <f t="shared" si="4"/>
        <v>12</v>
      </c>
      <c r="H45" s="128"/>
      <c r="I45" s="129">
        <f t="shared" si="5"/>
        <v>0.75</v>
      </c>
      <c r="J45" s="125"/>
      <c r="K45" s="126">
        <f>'[3]1.OVERVIEW CHART DASHBOARD'!C45</f>
        <v>8</v>
      </c>
      <c r="L45" s="127">
        <f>'[3]1.OVERVIEW CHART DASHBOARD'!D45</f>
        <v>1</v>
      </c>
      <c r="M45" s="127">
        <f>'[3]1.OVERVIEW CHART DASHBOARD'!E45</f>
        <v>7</v>
      </c>
      <c r="N45" s="127">
        <f>'[3]1.OVERVIEW CHART DASHBOARD'!F45</f>
        <v>-2</v>
      </c>
      <c r="O45" s="127">
        <f t="shared" si="6"/>
        <v>5</v>
      </c>
      <c r="P45" s="128"/>
      <c r="Q45" s="129">
        <f t="shared" si="7"/>
        <v>1.4</v>
      </c>
      <c r="R45" s="117"/>
      <c r="S45" s="129">
        <f>'[3]1.OVERVIEW CHART DASHBOARD'!J45</f>
        <v>1</v>
      </c>
      <c r="T45" s="112"/>
      <c r="U45" s="129">
        <f>'[3]1.OVERVIEW CHART DASHBOARD'!L45</f>
        <v>6</v>
      </c>
      <c r="V45" s="112"/>
      <c r="W45" s="129">
        <f>'[3]1.OVERVIEW CHART DASHBOARD'!N45</f>
        <v>0</v>
      </c>
      <c r="X45" s="112"/>
      <c r="Y45" s="129">
        <f>'[3]1.OVERVIEW CHART DASHBOARD'!P45</f>
        <v>0</v>
      </c>
      <c r="Z45" s="128"/>
      <c r="AA45" s="126">
        <f>'[4]1.OVERVIEW CHART DASHBOARD'!C45</f>
        <v>6</v>
      </c>
      <c r="AB45" s="127">
        <f>'[4]1.OVERVIEW CHART DASHBOARD'!D45</f>
        <v>5</v>
      </c>
      <c r="AC45" s="127">
        <f>'[4]1.OVERVIEW CHART DASHBOARD'!E45</f>
        <v>1</v>
      </c>
      <c r="AD45" s="127">
        <f>'[4]1.OVERVIEW CHART DASHBOARD'!F45</f>
        <v>3</v>
      </c>
      <c r="AE45" s="127">
        <f t="shared" si="8"/>
        <v>4</v>
      </c>
      <c r="AF45" s="128"/>
      <c r="AG45" s="129">
        <f t="shared" si="9"/>
        <v>0.25</v>
      </c>
      <c r="AH45" s="110"/>
      <c r="AI45" s="129">
        <f>'[4]1.OVERVIEW CHART DASHBOARD'!J45</f>
        <v>1</v>
      </c>
      <c r="AK45" s="129">
        <f>'[4]1.OVERVIEW CHART DASHBOARD'!L45</f>
        <v>0</v>
      </c>
      <c r="AL45" s="112"/>
      <c r="AM45" s="129">
        <f>'[4]1.OVERVIEW CHART DASHBOARD'!N45</f>
        <v>0</v>
      </c>
      <c r="AN45" s="112"/>
      <c r="AO45" s="129">
        <f>'[4]1.OVERVIEW CHART DASHBOARD'!P45</f>
        <v>0</v>
      </c>
      <c r="AP45" s="128"/>
      <c r="AQ45" s="126">
        <f>'[2]1.OVERVIEW CHART DASHBOARD'!C45</f>
        <v>4</v>
      </c>
      <c r="AR45" s="127">
        <f>'[2]1.OVERVIEW CHART DASHBOARD'!D45</f>
        <v>3</v>
      </c>
      <c r="AS45" s="127">
        <f>'[2]1.OVERVIEW CHART DASHBOARD'!E45</f>
        <v>1</v>
      </c>
      <c r="AT45" s="127">
        <f>'[2]1.OVERVIEW CHART DASHBOARD'!F45</f>
        <v>2</v>
      </c>
      <c r="AU45" s="127">
        <f t="shared" si="10"/>
        <v>3</v>
      </c>
      <c r="AV45" s="128"/>
      <c r="AW45" s="129">
        <f t="shared" si="11"/>
        <v>0.33333333333333331</v>
      </c>
      <c r="AY45" s="129">
        <f>'[2]1.OVERVIEW CHART DASHBOARD'!J45</f>
        <v>1</v>
      </c>
      <c r="BA45" s="129">
        <f>'[2]1.OVERVIEW CHART DASHBOARD'!L45</f>
        <v>0</v>
      </c>
      <c r="BC45" s="129">
        <f>'[2]1.OVERVIEW CHART DASHBOARD'!N45</f>
        <v>0</v>
      </c>
      <c r="BE45" s="129">
        <f>'[2]1.OVERVIEW CHART DASHBOARD'!P45</f>
        <v>0</v>
      </c>
      <c r="BF45" s="128"/>
    </row>
    <row r="46" spans="1:65" x14ac:dyDescent="0.25">
      <c r="A46" s="132" t="s">
        <v>21</v>
      </c>
      <c r="B46" s="125"/>
      <c r="C46" s="126">
        <f t="shared" si="0"/>
        <v>252</v>
      </c>
      <c r="D46" s="127">
        <f t="shared" si="1"/>
        <v>252</v>
      </c>
      <c r="E46" s="127">
        <f t="shared" si="2"/>
        <v>0</v>
      </c>
      <c r="F46" s="127">
        <f t="shared" si="3"/>
        <v>252</v>
      </c>
      <c r="G46" s="127">
        <f t="shared" si="4"/>
        <v>252</v>
      </c>
      <c r="H46" s="128"/>
      <c r="I46" s="129">
        <f t="shared" si="5"/>
        <v>0</v>
      </c>
      <c r="J46" s="125"/>
      <c r="K46" s="126">
        <f>'[3]1.OVERVIEW CHART DASHBOARD'!C46</f>
        <v>118</v>
      </c>
      <c r="L46" s="127">
        <f>'[3]1.OVERVIEW CHART DASHBOARD'!D46</f>
        <v>118</v>
      </c>
      <c r="M46" s="127">
        <f>'[3]1.OVERVIEW CHART DASHBOARD'!E46</f>
        <v>0</v>
      </c>
      <c r="N46" s="127">
        <f>'[3]1.OVERVIEW CHART DASHBOARD'!F46</f>
        <v>118</v>
      </c>
      <c r="O46" s="127">
        <f t="shared" si="6"/>
        <v>118</v>
      </c>
      <c r="P46" s="128"/>
      <c r="Q46" s="129">
        <f t="shared" si="7"/>
        <v>0</v>
      </c>
      <c r="R46" s="117"/>
      <c r="S46" s="129" t="str">
        <f>'[3]1.OVERVIEW CHART DASHBOARD'!J46</f>
        <v>NO TARGET</v>
      </c>
      <c r="T46" s="112"/>
      <c r="U46" s="129" t="str">
        <f>'[3]1.OVERVIEW CHART DASHBOARD'!L46</f>
        <v>NO TARGET</v>
      </c>
      <c r="V46" s="112"/>
      <c r="W46" s="129">
        <f>'[3]1.OVERVIEW CHART DASHBOARD'!N46</f>
        <v>0</v>
      </c>
      <c r="X46" s="112"/>
      <c r="Y46" s="129" t="str">
        <f>'[3]1.OVERVIEW CHART DASHBOARD'!P46</f>
        <v>NO TARGET</v>
      </c>
      <c r="Z46" s="128"/>
      <c r="AA46" s="126">
        <f>'[4]1.OVERVIEW CHART DASHBOARD'!C46</f>
        <v>88</v>
      </c>
      <c r="AB46" s="127">
        <f>'[4]1.OVERVIEW CHART DASHBOARD'!D46</f>
        <v>88</v>
      </c>
      <c r="AC46" s="127">
        <f>'[4]1.OVERVIEW CHART DASHBOARD'!E46</f>
        <v>0</v>
      </c>
      <c r="AD46" s="127">
        <f>'[4]1.OVERVIEW CHART DASHBOARD'!F46</f>
        <v>88</v>
      </c>
      <c r="AE46" s="127">
        <f t="shared" si="8"/>
        <v>88</v>
      </c>
      <c r="AF46" s="128"/>
      <c r="AG46" s="129">
        <f t="shared" si="9"/>
        <v>0</v>
      </c>
      <c r="AH46" s="110"/>
      <c r="AI46" s="129" t="str">
        <f>'[4]1.OVERVIEW CHART DASHBOARD'!J46</f>
        <v>NO TARGET</v>
      </c>
      <c r="AK46" s="129" t="str">
        <f>'[4]1.OVERVIEW CHART DASHBOARD'!L46</f>
        <v>NO TARGET</v>
      </c>
      <c r="AL46" s="112"/>
      <c r="AM46" s="129">
        <f>'[4]1.OVERVIEW CHART DASHBOARD'!N46</f>
        <v>0</v>
      </c>
      <c r="AN46" s="112"/>
      <c r="AO46" s="129" t="str">
        <f>'[4]1.OVERVIEW CHART DASHBOARD'!P46</f>
        <v>NO TARGET</v>
      </c>
      <c r="AP46" s="128"/>
      <c r="AQ46" s="126">
        <f>'[2]1.OVERVIEW CHART DASHBOARD'!C46</f>
        <v>46</v>
      </c>
      <c r="AR46" s="127">
        <f>'[2]1.OVERVIEW CHART DASHBOARD'!D46</f>
        <v>46</v>
      </c>
      <c r="AS46" s="127">
        <f>'[2]1.OVERVIEW CHART DASHBOARD'!E46</f>
        <v>0</v>
      </c>
      <c r="AT46" s="127">
        <f>'[2]1.OVERVIEW CHART DASHBOARD'!F46</f>
        <v>46</v>
      </c>
      <c r="AU46" s="127">
        <f t="shared" si="10"/>
        <v>46</v>
      </c>
      <c r="AV46" s="128"/>
      <c r="AW46" s="129">
        <f t="shared" si="11"/>
        <v>0</v>
      </c>
      <c r="AY46" s="129" t="str">
        <f>'[2]1.OVERVIEW CHART DASHBOARD'!J46</f>
        <v>NO TARGET</v>
      </c>
      <c r="BA46" s="129" t="str">
        <f>'[2]1.OVERVIEW CHART DASHBOARD'!L46</f>
        <v>NO TARGET</v>
      </c>
      <c r="BC46" s="129">
        <f>'[2]1.OVERVIEW CHART DASHBOARD'!N46</f>
        <v>0</v>
      </c>
      <c r="BE46" s="129" t="str">
        <f>'[2]1.OVERVIEW CHART DASHBOARD'!P46</f>
        <v>NO TARGET</v>
      </c>
      <c r="BF46" s="128"/>
    </row>
    <row r="47" spans="1:65" x14ac:dyDescent="0.25">
      <c r="A47" s="132" t="s">
        <v>22</v>
      </c>
      <c r="B47" s="125"/>
      <c r="C47" s="126">
        <f t="shared" si="0"/>
        <v>126</v>
      </c>
      <c r="D47" s="127">
        <f t="shared" si="1"/>
        <v>126</v>
      </c>
      <c r="E47" s="127">
        <f t="shared" si="2"/>
        <v>0</v>
      </c>
      <c r="F47" s="127">
        <f t="shared" si="3"/>
        <v>0</v>
      </c>
      <c r="G47" s="127">
        <f t="shared" si="4"/>
        <v>0</v>
      </c>
      <c r="H47" s="128"/>
      <c r="I47" s="129" t="e">
        <f>E47/G47</f>
        <v>#DIV/0!</v>
      </c>
      <c r="J47" s="125"/>
      <c r="K47" s="126">
        <f>'[3]1.OVERVIEW CHART DASHBOARD'!C47</f>
        <v>59</v>
      </c>
      <c r="L47" s="127">
        <f>'[3]1.OVERVIEW CHART DASHBOARD'!D47</f>
        <v>59</v>
      </c>
      <c r="M47" s="127">
        <f>'[3]1.OVERVIEW CHART DASHBOARD'!E47</f>
        <v>0</v>
      </c>
      <c r="N47" s="127">
        <f>'[3]1.OVERVIEW CHART DASHBOARD'!F47</f>
        <v>0</v>
      </c>
      <c r="O47" s="127">
        <f t="shared" si="6"/>
        <v>0</v>
      </c>
      <c r="P47" s="128"/>
      <c r="Q47" s="129" t="e">
        <f t="shared" si="7"/>
        <v>#DIV/0!</v>
      </c>
      <c r="R47" s="117"/>
      <c r="S47" s="129" t="str">
        <f>'[3]1.OVERVIEW CHART DASHBOARD'!J47</f>
        <v>NO TARGET</v>
      </c>
      <c r="T47" s="112"/>
      <c r="U47" s="129" t="str">
        <f>'[3]1.OVERVIEW CHART DASHBOARD'!L47</f>
        <v>NO TARGET</v>
      </c>
      <c r="V47" s="112"/>
      <c r="W47" s="129" t="str">
        <f>'[3]1.OVERVIEW CHART DASHBOARD'!N47</f>
        <v>NO TARGET</v>
      </c>
      <c r="X47" s="112"/>
      <c r="Y47" s="129">
        <f>'[3]1.OVERVIEW CHART DASHBOARD'!P47</f>
        <v>0</v>
      </c>
      <c r="Z47" s="128"/>
      <c r="AA47" s="126">
        <f>'[4]1.OVERVIEW CHART DASHBOARD'!C47</f>
        <v>44</v>
      </c>
      <c r="AB47" s="127">
        <f>'[4]1.OVERVIEW CHART DASHBOARD'!D47</f>
        <v>44</v>
      </c>
      <c r="AC47" s="127">
        <f>'[4]1.OVERVIEW CHART DASHBOARD'!E47</f>
        <v>0</v>
      </c>
      <c r="AD47" s="127">
        <f>'[4]1.OVERVIEW CHART DASHBOARD'!F47</f>
        <v>0</v>
      </c>
      <c r="AE47" s="127">
        <f t="shared" si="8"/>
        <v>0</v>
      </c>
      <c r="AF47" s="128"/>
      <c r="AG47" s="129" t="e">
        <f t="shared" si="9"/>
        <v>#DIV/0!</v>
      </c>
      <c r="AH47" s="110"/>
      <c r="AI47" s="129" t="str">
        <f>'[4]1.OVERVIEW CHART DASHBOARD'!J47</f>
        <v>NO TARGET</v>
      </c>
      <c r="AK47" s="129" t="str">
        <f>'[4]1.OVERVIEW CHART DASHBOARD'!L47</f>
        <v>NO TARGET</v>
      </c>
      <c r="AL47" s="112"/>
      <c r="AM47" s="129" t="str">
        <f>'[4]1.OVERVIEW CHART DASHBOARD'!N47</f>
        <v>NO TARGET</v>
      </c>
      <c r="AN47" s="112"/>
      <c r="AO47" s="129">
        <f>'[4]1.OVERVIEW CHART DASHBOARD'!P47</f>
        <v>0</v>
      </c>
      <c r="AP47" s="128"/>
      <c r="AQ47" s="126">
        <f>'[2]1.OVERVIEW CHART DASHBOARD'!C47</f>
        <v>23</v>
      </c>
      <c r="AR47" s="127">
        <f>'[2]1.OVERVIEW CHART DASHBOARD'!D47</f>
        <v>23</v>
      </c>
      <c r="AS47" s="127">
        <f>'[2]1.OVERVIEW CHART DASHBOARD'!E47</f>
        <v>0</v>
      </c>
      <c r="AT47" s="127">
        <f>'[2]1.OVERVIEW CHART DASHBOARD'!F47</f>
        <v>0</v>
      </c>
      <c r="AU47" s="127">
        <f t="shared" si="10"/>
        <v>0</v>
      </c>
      <c r="AV47" s="128"/>
      <c r="AW47" s="129" t="e">
        <f t="shared" si="11"/>
        <v>#DIV/0!</v>
      </c>
      <c r="AY47" s="129" t="str">
        <f>'[2]1.OVERVIEW CHART DASHBOARD'!J47</f>
        <v>NO TARGET</v>
      </c>
      <c r="BA47" s="129" t="str">
        <f>'[2]1.OVERVIEW CHART DASHBOARD'!L47</f>
        <v>NO TARGET</v>
      </c>
      <c r="BC47" s="129" t="str">
        <f>'[2]1.OVERVIEW CHART DASHBOARD'!N47</f>
        <v>NO TARGET</v>
      </c>
      <c r="BE47" s="129">
        <f>'[2]1.OVERVIEW CHART DASHBOARD'!P47</f>
        <v>0</v>
      </c>
      <c r="BF47" s="128"/>
    </row>
    <row r="48" spans="1:65" x14ac:dyDescent="0.25">
      <c r="A48" s="132" t="s">
        <v>23</v>
      </c>
      <c r="B48" s="125"/>
      <c r="C48" s="126">
        <f t="shared" si="0"/>
        <v>30</v>
      </c>
      <c r="D48" s="127">
        <f t="shared" si="1"/>
        <v>13</v>
      </c>
      <c r="E48" s="127">
        <f t="shared" si="2"/>
        <v>17</v>
      </c>
      <c r="F48" s="127">
        <f t="shared" si="3"/>
        <v>-1</v>
      </c>
      <c r="G48" s="127">
        <f t="shared" si="4"/>
        <v>16</v>
      </c>
      <c r="H48" s="128"/>
      <c r="I48" s="129">
        <f t="shared" si="5"/>
        <v>1.0625</v>
      </c>
      <c r="J48" s="125"/>
      <c r="K48" s="126">
        <f>'[3]1.OVERVIEW CHART DASHBOARD'!C48</f>
        <v>14</v>
      </c>
      <c r="L48" s="127">
        <f>'[3]1.OVERVIEW CHART DASHBOARD'!D48</f>
        <v>-3</v>
      </c>
      <c r="M48" s="127">
        <f>'[3]1.OVERVIEW CHART DASHBOARD'!E48</f>
        <v>17</v>
      </c>
      <c r="N48" s="127">
        <f>'[3]1.OVERVIEW CHART DASHBOARD'!F48</f>
        <v>-17</v>
      </c>
      <c r="O48" s="127">
        <f t="shared" si="6"/>
        <v>0</v>
      </c>
      <c r="P48" s="128"/>
      <c r="Q48" s="129" t="e">
        <f t="shared" si="7"/>
        <v>#DIV/0!</v>
      </c>
      <c r="R48" s="117"/>
      <c r="S48" s="129" t="str">
        <f>'[3]1.OVERVIEW CHART DASHBOARD'!J48</f>
        <v>NO TARGET</v>
      </c>
      <c r="T48" s="112"/>
      <c r="U48" s="129" t="str">
        <f>'[3]1.OVERVIEW CHART DASHBOARD'!L48</f>
        <v>NO TARGET</v>
      </c>
      <c r="V48" s="112"/>
      <c r="W48" s="129" t="str">
        <f>'[3]1.OVERVIEW CHART DASHBOARD'!N48</f>
        <v>NO TARGET</v>
      </c>
      <c r="X48" s="112"/>
      <c r="Y48" s="129">
        <f>'[3]1.OVERVIEW CHART DASHBOARD'!P48</f>
        <v>0</v>
      </c>
      <c r="Z48" s="128"/>
      <c r="AA48" s="126">
        <f>'[4]1.OVERVIEW CHART DASHBOARD'!C48</f>
        <v>11</v>
      </c>
      <c r="AB48" s="127">
        <f>'[4]1.OVERVIEW CHART DASHBOARD'!D48</f>
        <v>11</v>
      </c>
      <c r="AC48" s="127">
        <f>'[4]1.OVERVIEW CHART DASHBOARD'!E48</f>
        <v>0</v>
      </c>
      <c r="AD48" s="127">
        <f>'[4]1.OVERVIEW CHART DASHBOARD'!F48</f>
        <v>11</v>
      </c>
      <c r="AE48" s="127">
        <f t="shared" si="8"/>
        <v>11</v>
      </c>
      <c r="AF48" s="128"/>
      <c r="AG48" s="129">
        <f t="shared" si="9"/>
        <v>0</v>
      </c>
      <c r="AH48" s="110"/>
      <c r="AI48" s="129" t="str">
        <f>'[4]1.OVERVIEW CHART DASHBOARD'!J48</f>
        <v>NO TARGET</v>
      </c>
      <c r="AK48" s="129" t="str">
        <f>'[4]1.OVERVIEW CHART DASHBOARD'!L48</f>
        <v>NO TARGET</v>
      </c>
      <c r="AL48" s="112"/>
      <c r="AM48" s="129">
        <f>'[4]1.OVERVIEW CHART DASHBOARD'!N48</f>
        <v>0</v>
      </c>
      <c r="AN48" s="112"/>
      <c r="AO48" s="129" t="str">
        <f>'[4]1.OVERVIEW CHART DASHBOARD'!P48</f>
        <v>NO TARGET</v>
      </c>
      <c r="AP48" s="128"/>
      <c r="AQ48" s="126">
        <f>'[2]1.OVERVIEW CHART DASHBOARD'!C48</f>
        <v>5</v>
      </c>
      <c r="AR48" s="127">
        <f>'[2]1.OVERVIEW CHART DASHBOARD'!D48</f>
        <v>5</v>
      </c>
      <c r="AS48" s="127">
        <f>'[2]1.OVERVIEW CHART DASHBOARD'!E48</f>
        <v>0</v>
      </c>
      <c r="AT48" s="127">
        <f>'[2]1.OVERVIEW CHART DASHBOARD'!F48</f>
        <v>5</v>
      </c>
      <c r="AU48" s="127">
        <f t="shared" si="10"/>
        <v>5</v>
      </c>
      <c r="AV48" s="128"/>
      <c r="AW48" s="129">
        <f t="shared" si="11"/>
        <v>0</v>
      </c>
      <c r="AY48" s="129" t="str">
        <f>'[2]1.OVERVIEW CHART DASHBOARD'!J48</f>
        <v>NO TARGET</v>
      </c>
      <c r="BA48" s="129" t="str">
        <f>'[2]1.OVERVIEW CHART DASHBOARD'!L48</f>
        <v>NO TARGET</v>
      </c>
      <c r="BC48" s="129">
        <f>'[2]1.OVERVIEW CHART DASHBOARD'!N48</f>
        <v>0</v>
      </c>
      <c r="BE48" s="129" t="str">
        <f>'[2]1.OVERVIEW CHART DASHBOARD'!P48</f>
        <v>NO TARGET</v>
      </c>
      <c r="BF48" s="128"/>
    </row>
    <row r="49" spans="1:89" x14ac:dyDescent="0.25">
      <c r="A49" s="132" t="s">
        <v>24</v>
      </c>
      <c r="B49" s="125"/>
      <c r="C49" s="126">
        <f t="shared" si="0"/>
        <v>80</v>
      </c>
      <c r="D49" s="127">
        <f t="shared" si="1"/>
        <v>63</v>
      </c>
      <c r="E49" s="127">
        <f t="shared" si="2"/>
        <v>17</v>
      </c>
      <c r="F49" s="127">
        <f t="shared" si="3"/>
        <v>10.999999999999996</v>
      </c>
      <c r="G49" s="127">
        <f t="shared" si="4"/>
        <v>27.999999999999996</v>
      </c>
      <c r="H49" s="128"/>
      <c r="I49" s="129">
        <f t="shared" si="5"/>
        <v>0.60714285714285721</v>
      </c>
      <c r="J49" s="125"/>
      <c r="K49" s="126">
        <f>'[3]1.OVERVIEW CHART DASHBOARD'!C49</f>
        <v>38</v>
      </c>
      <c r="L49" s="127">
        <f>'[3]1.OVERVIEW CHART DASHBOARD'!D49</f>
        <v>24.999999999999996</v>
      </c>
      <c r="M49" s="127">
        <f>'[3]1.OVERVIEW CHART DASHBOARD'!E49</f>
        <v>13</v>
      </c>
      <c r="N49" s="127">
        <f>'[3]1.OVERVIEW CHART DASHBOARD'!F49</f>
        <v>-13.000000000000004</v>
      </c>
      <c r="O49" s="127">
        <f t="shared" si="6"/>
        <v>0</v>
      </c>
      <c r="P49" s="128"/>
      <c r="Q49" s="129" t="e">
        <f t="shared" si="7"/>
        <v>#DIV/0!</v>
      </c>
      <c r="R49" s="117"/>
      <c r="S49" s="129" t="str">
        <f>'[3]1.OVERVIEW CHART DASHBOARD'!J49</f>
        <v>NO TARGET</v>
      </c>
      <c r="T49" s="112"/>
      <c r="U49" s="129" t="str">
        <f>'[3]1.OVERVIEW CHART DASHBOARD'!L49</f>
        <v>NO TARGET</v>
      </c>
      <c r="V49" s="112"/>
      <c r="W49" s="129" t="str">
        <f>'[3]1.OVERVIEW CHART DASHBOARD'!N49</f>
        <v>NO TARGET</v>
      </c>
      <c r="X49" s="112"/>
      <c r="Y49" s="129">
        <f>'[3]1.OVERVIEW CHART DASHBOARD'!P49</f>
        <v>0</v>
      </c>
      <c r="Z49" s="128"/>
      <c r="AA49" s="126">
        <f>'[4]1.OVERVIEW CHART DASHBOARD'!C49</f>
        <v>28</v>
      </c>
      <c r="AB49" s="127">
        <f>'[4]1.OVERVIEW CHART DASHBOARD'!D49</f>
        <v>24</v>
      </c>
      <c r="AC49" s="127">
        <f>'[4]1.OVERVIEW CHART DASHBOARD'!E49</f>
        <v>4</v>
      </c>
      <c r="AD49" s="127">
        <f>'[4]1.OVERVIEW CHART DASHBOARD'!F49</f>
        <v>10</v>
      </c>
      <c r="AE49" s="127">
        <f t="shared" si="8"/>
        <v>14</v>
      </c>
      <c r="AF49" s="128"/>
      <c r="AG49" s="129">
        <f t="shared" si="9"/>
        <v>0.2857142857142857</v>
      </c>
      <c r="AH49" s="110"/>
      <c r="AI49" s="129" t="str">
        <f>'[4]1.OVERVIEW CHART DASHBOARD'!J49</f>
        <v>NO TARGET</v>
      </c>
      <c r="AK49" s="129" t="str">
        <f>'[4]1.OVERVIEW CHART DASHBOARD'!L49</f>
        <v>NO TARGET</v>
      </c>
      <c r="AL49" s="112"/>
      <c r="AM49" s="129">
        <f>'[4]1.OVERVIEW CHART DASHBOARD'!N49</f>
        <v>0</v>
      </c>
      <c r="AN49" s="112"/>
      <c r="AO49" s="129">
        <f>'[4]1.OVERVIEW CHART DASHBOARD'!P49</f>
        <v>0</v>
      </c>
      <c r="AP49" s="128"/>
      <c r="AQ49" s="126">
        <f>'[2]1.OVERVIEW CHART DASHBOARD'!C49</f>
        <v>14</v>
      </c>
      <c r="AR49" s="127">
        <f>'[2]1.OVERVIEW CHART DASHBOARD'!D49</f>
        <v>14</v>
      </c>
      <c r="AS49" s="127">
        <f>'[2]1.OVERVIEW CHART DASHBOARD'!E49</f>
        <v>0</v>
      </c>
      <c r="AT49" s="127">
        <f>'[2]1.OVERVIEW CHART DASHBOARD'!F49</f>
        <v>14</v>
      </c>
      <c r="AU49" s="127">
        <f t="shared" si="10"/>
        <v>14</v>
      </c>
      <c r="AV49" s="128"/>
      <c r="AW49" s="129">
        <f t="shared" si="11"/>
        <v>0</v>
      </c>
      <c r="AY49" s="129" t="str">
        <f>'[2]1.OVERVIEW CHART DASHBOARD'!J49</f>
        <v>NO TARGET</v>
      </c>
      <c r="BA49" s="129" t="str">
        <f>'[2]1.OVERVIEW CHART DASHBOARD'!L49</f>
        <v>NO TARGET</v>
      </c>
      <c r="BC49" s="129">
        <f>'[2]1.OVERVIEW CHART DASHBOARD'!N49</f>
        <v>0</v>
      </c>
      <c r="BE49" s="129" t="str">
        <f>'[2]1.OVERVIEW CHART DASHBOARD'!P49</f>
        <v>NO TARGET</v>
      </c>
      <c r="BF49" s="128"/>
    </row>
    <row r="50" spans="1:89" x14ac:dyDescent="0.25">
      <c r="A50" s="124" t="s">
        <v>34</v>
      </c>
      <c r="B50" s="125"/>
      <c r="C50" s="126">
        <f t="shared" si="0"/>
        <v>958</v>
      </c>
      <c r="D50" s="127">
        <f t="shared" si="1"/>
        <v>779</v>
      </c>
      <c r="E50" s="127">
        <f t="shared" si="2"/>
        <v>179</v>
      </c>
      <c r="F50" s="127">
        <f t="shared" si="3"/>
        <v>581</v>
      </c>
      <c r="G50" s="127">
        <f t="shared" si="4"/>
        <v>760</v>
      </c>
      <c r="H50" s="128"/>
      <c r="I50" s="129">
        <f t="shared" si="5"/>
        <v>0.23552631578947369</v>
      </c>
      <c r="J50" s="125"/>
      <c r="K50" s="126">
        <f>'[3]1.OVERVIEW CHART DASHBOARD'!C50</f>
        <v>449</v>
      </c>
      <c r="L50" s="127">
        <f>'[3]1.OVERVIEW CHART DASHBOARD'!D50</f>
        <v>344</v>
      </c>
      <c r="M50" s="127">
        <f>'[3]1.OVERVIEW CHART DASHBOARD'!E50</f>
        <v>105</v>
      </c>
      <c r="N50" s="127">
        <f>'[3]1.OVERVIEW CHART DASHBOARD'!F50</f>
        <v>230</v>
      </c>
      <c r="O50" s="127">
        <f t="shared" si="6"/>
        <v>335</v>
      </c>
      <c r="P50" s="128"/>
      <c r="Q50" s="129">
        <f t="shared" si="7"/>
        <v>0.31343283582089554</v>
      </c>
      <c r="R50" s="117"/>
      <c r="S50" s="129">
        <f>'[3]1.OVERVIEW CHART DASHBOARD'!J50</f>
        <v>23</v>
      </c>
      <c r="T50" s="112"/>
      <c r="U50" s="129">
        <f>'[3]1.OVERVIEW CHART DASHBOARD'!L50</f>
        <v>-12.947368421052632</v>
      </c>
      <c r="V50" s="112"/>
      <c r="W50" s="129">
        <f>'[3]1.OVERVIEW CHART DASHBOARD'!N50</f>
        <v>0</v>
      </c>
      <c r="X50" s="112"/>
      <c r="Y50" s="129">
        <f>'[3]1.OVERVIEW CHART DASHBOARD'!P50</f>
        <v>0</v>
      </c>
      <c r="Z50" s="128"/>
      <c r="AA50" s="126">
        <f>'[4]1.OVERVIEW CHART DASHBOARD'!C50</f>
        <v>335</v>
      </c>
      <c r="AB50" s="127">
        <f>'[4]1.OVERVIEW CHART DASHBOARD'!D50</f>
        <v>317</v>
      </c>
      <c r="AC50" s="127">
        <f>'[4]1.OVERVIEW CHART DASHBOARD'!E50</f>
        <v>18</v>
      </c>
      <c r="AD50" s="127">
        <f>'[4]1.OVERVIEW CHART DASHBOARD'!F50</f>
        <v>257</v>
      </c>
      <c r="AE50" s="127">
        <f t="shared" si="8"/>
        <v>275</v>
      </c>
      <c r="AF50" s="128"/>
      <c r="AG50" s="129">
        <f t="shared" si="9"/>
        <v>6.545454545454546E-2</v>
      </c>
      <c r="AH50" s="110"/>
      <c r="AI50" s="129">
        <f>'[4]1.OVERVIEW CHART DASHBOARD'!J50</f>
        <v>1</v>
      </c>
      <c r="AK50" s="129">
        <f>'[4]1.OVERVIEW CHART DASHBOARD'!L50</f>
        <v>17</v>
      </c>
      <c r="AL50" s="112"/>
      <c r="AM50" s="129">
        <f>'[4]1.OVERVIEW CHART DASHBOARD'!N50</f>
        <v>0</v>
      </c>
      <c r="AN50" s="112"/>
      <c r="AO50" s="129">
        <f>'[4]1.OVERVIEW CHART DASHBOARD'!P50</f>
        <v>0</v>
      </c>
      <c r="AP50" s="128"/>
      <c r="AQ50" s="126">
        <f>'[2]1.OVERVIEW CHART DASHBOARD'!C50</f>
        <v>174</v>
      </c>
      <c r="AR50" s="127">
        <f>'[2]1.OVERVIEW CHART DASHBOARD'!D50</f>
        <v>118</v>
      </c>
      <c r="AS50" s="127">
        <f>'[2]1.OVERVIEW CHART DASHBOARD'!E50</f>
        <v>56</v>
      </c>
      <c r="AT50" s="127">
        <f>'[2]1.OVERVIEW CHART DASHBOARD'!F50</f>
        <v>94</v>
      </c>
      <c r="AU50" s="127">
        <f t="shared" si="10"/>
        <v>150</v>
      </c>
      <c r="AV50" s="128"/>
      <c r="AW50" s="129">
        <f t="shared" si="11"/>
        <v>0.37333333333333335</v>
      </c>
      <c r="AY50" s="129">
        <f>'[2]1.OVERVIEW CHART DASHBOARD'!J50</f>
        <v>1</v>
      </c>
      <c r="BA50" s="129">
        <f>'[2]1.OVERVIEW CHART DASHBOARD'!L50</f>
        <v>55</v>
      </c>
      <c r="BC50" s="129">
        <f>'[2]1.OVERVIEW CHART DASHBOARD'!N50</f>
        <v>0</v>
      </c>
      <c r="BE50" s="129">
        <f>'[2]1.OVERVIEW CHART DASHBOARD'!P50</f>
        <v>0</v>
      </c>
      <c r="BF50" s="128"/>
    </row>
    <row r="51" spans="1:89" s="100" customFormat="1" ht="6" customHeight="1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17"/>
      <c r="S51" s="130"/>
      <c r="T51" s="112"/>
      <c r="U51" s="130"/>
      <c r="V51" s="112"/>
      <c r="W51" s="130"/>
      <c r="X51" s="112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BA51" s="130"/>
      <c r="BC51" s="130"/>
      <c r="BE51" s="130"/>
      <c r="BF51" s="130"/>
      <c r="BG51" s="130"/>
    </row>
    <row r="52" spans="1:89" x14ac:dyDescent="0.25">
      <c r="A52" s="138" t="s">
        <v>29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17"/>
      <c r="S52" s="125"/>
      <c r="T52" s="112"/>
      <c r="U52" s="125"/>
      <c r="V52" s="112"/>
      <c r="W52" s="125"/>
      <c r="X52" s="112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BA52" s="125"/>
      <c r="BC52" s="125"/>
      <c r="BE52" s="125"/>
      <c r="BF52" s="125"/>
      <c r="BG52" s="125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</row>
    <row r="53" spans="1:89" x14ac:dyDescent="0.25">
      <c r="A53" s="139" t="s">
        <v>25</v>
      </c>
      <c r="B53" s="125"/>
      <c r="C53" s="126">
        <f t="shared" si="0"/>
        <v>5</v>
      </c>
      <c r="D53" s="127">
        <f t="shared" si="1"/>
        <v>2</v>
      </c>
      <c r="E53" s="127">
        <f t="shared" si="2"/>
        <v>3</v>
      </c>
      <c r="F53" s="127">
        <f>SUM(N53,AD53,AT53)</f>
        <v>0</v>
      </c>
      <c r="G53" s="127">
        <f t="shared" si="4"/>
        <v>3</v>
      </c>
      <c r="H53" s="128"/>
      <c r="I53" s="129">
        <f t="shared" si="5"/>
        <v>1</v>
      </c>
      <c r="J53" s="125"/>
      <c r="K53" s="126">
        <f>'[3]1.OVERVIEW CHART DASHBOARD'!C53</f>
        <v>2</v>
      </c>
      <c r="L53" s="127">
        <f>'[3]1.OVERVIEW CHART DASHBOARD'!D53</f>
        <v>2</v>
      </c>
      <c r="M53" s="127">
        <f>'[3]1.OVERVIEW CHART DASHBOARD'!E53</f>
        <v>0</v>
      </c>
      <c r="N53" s="127">
        <f>'[3]1.OVERVIEW CHART DASHBOARD'!F53</f>
        <v>0</v>
      </c>
      <c r="O53" s="127">
        <f t="shared" si="6"/>
        <v>0</v>
      </c>
      <c r="P53" s="128"/>
      <c r="Q53" s="129" t="e">
        <f t="shared" si="7"/>
        <v>#DIV/0!</v>
      </c>
      <c r="R53" s="117"/>
      <c r="S53" s="129" t="str">
        <f>'[3]1.OVERVIEW CHART DASHBOARD'!J53</f>
        <v>NO TARGET</v>
      </c>
      <c r="T53" s="112"/>
      <c r="U53" s="129" t="str">
        <f>'[3]1.OVERVIEW CHART DASHBOARD'!L53</f>
        <v>NO TARGET</v>
      </c>
      <c r="V53" s="112"/>
      <c r="W53" s="129" t="str">
        <f>'[3]1.OVERVIEW CHART DASHBOARD'!N53</f>
        <v>NO TARGET</v>
      </c>
      <c r="X53" s="112"/>
      <c r="Y53" s="129">
        <f>'[3]1.OVERVIEW CHART DASHBOARD'!P53</f>
        <v>0</v>
      </c>
      <c r="Z53" s="128"/>
      <c r="AA53" s="126">
        <f>'[4]1.OVERVIEW CHART DASHBOARD'!C53</f>
        <v>2</v>
      </c>
      <c r="AB53" s="127">
        <f>'[4]1.OVERVIEW CHART DASHBOARD'!D53</f>
        <v>-1</v>
      </c>
      <c r="AC53" s="127">
        <f>'[4]1.OVERVIEW CHART DASHBOARD'!E53</f>
        <v>3</v>
      </c>
      <c r="AD53" s="127">
        <f>'[4]1.OVERVIEW CHART DASHBOARD'!F53</f>
        <v>-1</v>
      </c>
      <c r="AE53" s="127">
        <f t="shared" si="8"/>
        <v>2</v>
      </c>
      <c r="AF53" s="128"/>
      <c r="AG53" s="129">
        <f t="shared" si="9"/>
        <v>1.5</v>
      </c>
      <c r="AH53" s="110"/>
      <c r="AI53" s="129" t="str">
        <f>'[4]1.OVERVIEW CHART DASHBOARD'!J53</f>
        <v>NO TARGET</v>
      </c>
      <c r="AK53" s="129" t="str">
        <f>'[4]1.OVERVIEW CHART DASHBOARD'!L53</f>
        <v>NO TARGET</v>
      </c>
      <c r="AL53" s="112"/>
      <c r="AM53" s="129">
        <f>'[4]1.OVERVIEW CHART DASHBOARD'!N53</f>
        <v>1.5</v>
      </c>
      <c r="AN53" s="112"/>
      <c r="AO53" s="129" t="str">
        <f>'[4]1.OVERVIEW CHART DASHBOARD'!P53</f>
        <v>NO TARGET</v>
      </c>
      <c r="AP53" s="128"/>
      <c r="AQ53" s="126">
        <f>'[2]1.OVERVIEW CHART DASHBOARD'!C53</f>
        <v>1</v>
      </c>
      <c r="AR53" s="127">
        <f>'[2]1.OVERVIEW CHART DASHBOARD'!D53</f>
        <v>1</v>
      </c>
      <c r="AS53" s="127">
        <f>'[2]1.OVERVIEW CHART DASHBOARD'!E53</f>
        <v>0</v>
      </c>
      <c r="AT53" s="127">
        <f>'[2]1.OVERVIEW CHART DASHBOARD'!F53</f>
        <v>1</v>
      </c>
      <c r="AU53" s="127">
        <f t="shared" si="10"/>
        <v>1</v>
      </c>
      <c r="AV53" s="128"/>
      <c r="AW53" s="129">
        <f t="shared" si="11"/>
        <v>0</v>
      </c>
      <c r="AY53" s="129" t="str">
        <f>'[2]1.OVERVIEW CHART DASHBOARD'!J53</f>
        <v>NO TARGET</v>
      </c>
      <c r="BA53" s="129" t="str">
        <f>'[2]1.OVERVIEW CHART DASHBOARD'!L53</f>
        <v>NO TARGET</v>
      </c>
      <c r="BC53" s="129">
        <f>'[2]1.OVERVIEW CHART DASHBOARD'!N53</f>
        <v>0</v>
      </c>
      <c r="BE53" s="129" t="str">
        <f>'[2]1.OVERVIEW CHART DASHBOARD'!P53</f>
        <v>NO TARGET</v>
      </c>
      <c r="BF53" s="128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</row>
    <row r="54" spans="1:89" x14ac:dyDescent="0.25">
      <c r="A54" s="124" t="s">
        <v>26</v>
      </c>
      <c r="B54" s="125"/>
      <c r="C54" s="126">
        <f t="shared" si="0"/>
        <v>5</v>
      </c>
      <c r="D54" s="127">
        <f t="shared" si="1"/>
        <v>5</v>
      </c>
      <c r="E54" s="127">
        <f t="shared" si="2"/>
        <v>0</v>
      </c>
      <c r="F54" s="127">
        <f t="shared" si="3"/>
        <v>3</v>
      </c>
      <c r="G54" s="127">
        <f t="shared" si="4"/>
        <v>3</v>
      </c>
      <c r="H54" s="128"/>
      <c r="I54" s="129">
        <f t="shared" si="5"/>
        <v>0</v>
      </c>
      <c r="J54" s="125"/>
      <c r="K54" s="126">
        <f>'[3]1.OVERVIEW CHART DASHBOARD'!C54</f>
        <v>2</v>
      </c>
      <c r="L54" s="127">
        <f>'[3]1.OVERVIEW CHART DASHBOARD'!D54</f>
        <v>2</v>
      </c>
      <c r="M54" s="127">
        <f>'[3]1.OVERVIEW CHART DASHBOARD'!E54</f>
        <v>0</v>
      </c>
      <c r="N54" s="127">
        <f>'[3]1.OVERVIEW CHART DASHBOARD'!F54</f>
        <v>0</v>
      </c>
      <c r="O54" s="127">
        <f t="shared" si="6"/>
        <v>0</v>
      </c>
      <c r="P54" s="128"/>
      <c r="Q54" s="129" t="e">
        <f t="shared" si="7"/>
        <v>#DIV/0!</v>
      </c>
      <c r="R54" s="117"/>
      <c r="S54" s="129" t="str">
        <f>'[3]1.OVERVIEW CHART DASHBOARD'!J54</f>
        <v>NO TARGET</v>
      </c>
      <c r="T54" s="112"/>
      <c r="U54" s="129" t="str">
        <f>'[3]1.OVERVIEW CHART DASHBOARD'!L54</f>
        <v>NO TARGET</v>
      </c>
      <c r="V54" s="112"/>
      <c r="W54" s="129" t="str">
        <f>'[3]1.OVERVIEW CHART DASHBOARD'!N54</f>
        <v>NO TARGET</v>
      </c>
      <c r="X54" s="112"/>
      <c r="Y54" s="129">
        <f>'[3]1.OVERVIEW CHART DASHBOARD'!P54</f>
        <v>0</v>
      </c>
      <c r="Z54" s="128"/>
      <c r="AA54" s="126">
        <f>'[4]1.OVERVIEW CHART DASHBOARD'!C54</f>
        <v>2</v>
      </c>
      <c r="AB54" s="127">
        <f>'[4]1.OVERVIEW CHART DASHBOARD'!D54</f>
        <v>2</v>
      </c>
      <c r="AC54" s="127">
        <f>'[4]1.OVERVIEW CHART DASHBOARD'!E54</f>
        <v>0</v>
      </c>
      <c r="AD54" s="127">
        <f>'[4]1.OVERVIEW CHART DASHBOARD'!F54</f>
        <v>2</v>
      </c>
      <c r="AE54" s="127">
        <f t="shared" si="8"/>
        <v>2</v>
      </c>
      <c r="AF54" s="128"/>
      <c r="AG54" s="129">
        <f t="shared" si="9"/>
        <v>0</v>
      </c>
      <c r="AH54" s="110"/>
      <c r="AI54" s="129" t="str">
        <f>'[4]1.OVERVIEW CHART DASHBOARD'!J54</f>
        <v>NO TARGET</v>
      </c>
      <c r="AK54" s="129" t="str">
        <f>'[4]1.OVERVIEW CHART DASHBOARD'!L54</f>
        <v>NO TARGET</v>
      </c>
      <c r="AL54" s="112"/>
      <c r="AM54" s="129">
        <f>'[4]1.OVERVIEW CHART DASHBOARD'!N54</f>
        <v>0</v>
      </c>
      <c r="AN54" s="112"/>
      <c r="AO54" s="129" t="str">
        <f>'[4]1.OVERVIEW CHART DASHBOARD'!P54</f>
        <v>NO TARGET</v>
      </c>
      <c r="AP54" s="128"/>
      <c r="AQ54" s="126">
        <f>'[2]1.OVERVIEW CHART DASHBOARD'!C54</f>
        <v>1</v>
      </c>
      <c r="AR54" s="127">
        <f>'[2]1.OVERVIEW CHART DASHBOARD'!D54</f>
        <v>1</v>
      </c>
      <c r="AS54" s="127">
        <f>'[2]1.OVERVIEW CHART DASHBOARD'!E54</f>
        <v>0</v>
      </c>
      <c r="AT54" s="127">
        <f>'[2]1.OVERVIEW CHART DASHBOARD'!F54</f>
        <v>1</v>
      </c>
      <c r="AU54" s="127">
        <f t="shared" si="10"/>
        <v>1</v>
      </c>
      <c r="AV54" s="128"/>
      <c r="AW54" s="129">
        <f t="shared" si="11"/>
        <v>0</v>
      </c>
      <c r="AY54" s="129" t="str">
        <f>'[2]1.OVERVIEW CHART DASHBOARD'!J54</f>
        <v>NO TARGET</v>
      </c>
      <c r="BA54" s="129" t="str">
        <f>'[2]1.OVERVIEW CHART DASHBOARD'!L54</f>
        <v>NO TARGET</v>
      </c>
      <c r="BC54" s="129">
        <f>'[2]1.OVERVIEW CHART DASHBOARD'!N54</f>
        <v>0</v>
      </c>
      <c r="BE54" s="129" t="str">
        <f>'[2]1.OVERVIEW CHART DASHBOARD'!P54</f>
        <v>NO TARGET</v>
      </c>
      <c r="BF54" s="128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</row>
    <row r="55" spans="1:89" x14ac:dyDescent="0.25">
      <c r="A55" s="124" t="s">
        <v>27</v>
      </c>
      <c r="B55" s="125"/>
      <c r="C55" s="126">
        <f t="shared" si="0"/>
        <v>5</v>
      </c>
      <c r="D55" s="127">
        <f t="shared" si="1"/>
        <v>5</v>
      </c>
      <c r="E55" s="127">
        <f t="shared" si="2"/>
        <v>0</v>
      </c>
      <c r="F55" s="127">
        <f t="shared" si="3"/>
        <v>3</v>
      </c>
      <c r="G55" s="127">
        <f t="shared" si="4"/>
        <v>3</v>
      </c>
      <c r="H55" s="128"/>
      <c r="I55" s="129">
        <f t="shared" si="5"/>
        <v>0</v>
      </c>
      <c r="J55" s="125"/>
      <c r="K55" s="126">
        <f>'[3]1.OVERVIEW CHART DASHBOARD'!C55</f>
        <v>2</v>
      </c>
      <c r="L55" s="127">
        <f>'[3]1.OVERVIEW CHART DASHBOARD'!D55</f>
        <v>2</v>
      </c>
      <c r="M55" s="127">
        <f>'[3]1.OVERVIEW CHART DASHBOARD'!E55</f>
        <v>0</v>
      </c>
      <c r="N55" s="127">
        <f>'[3]1.OVERVIEW CHART DASHBOARD'!F55</f>
        <v>0</v>
      </c>
      <c r="O55" s="127">
        <f t="shared" si="6"/>
        <v>0</v>
      </c>
      <c r="P55" s="128"/>
      <c r="Q55" s="129" t="e">
        <f t="shared" si="7"/>
        <v>#DIV/0!</v>
      </c>
      <c r="R55" s="117"/>
      <c r="S55" s="129" t="str">
        <f>'[3]1.OVERVIEW CHART DASHBOARD'!J55</f>
        <v>NO TARGET</v>
      </c>
      <c r="T55" s="112"/>
      <c r="U55" s="129" t="str">
        <f>'[3]1.OVERVIEW CHART DASHBOARD'!L55</f>
        <v>NO TARGET</v>
      </c>
      <c r="V55" s="112"/>
      <c r="W55" s="129" t="str">
        <f>'[3]1.OVERVIEW CHART DASHBOARD'!N55</f>
        <v>NO TARGET</v>
      </c>
      <c r="X55" s="112"/>
      <c r="Y55" s="129">
        <f>'[3]1.OVERVIEW CHART DASHBOARD'!P55</f>
        <v>0</v>
      </c>
      <c r="Z55" s="128"/>
      <c r="AA55" s="126">
        <f>'[4]1.OVERVIEW CHART DASHBOARD'!C55</f>
        <v>2</v>
      </c>
      <c r="AB55" s="127">
        <f>'[4]1.OVERVIEW CHART DASHBOARD'!D55</f>
        <v>2</v>
      </c>
      <c r="AC55" s="127">
        <f>'[4]1.OVERVIEW CHART DASHBOARD'!E55</f>
        <v>0</v>
      </c>
      <c r="AD55" s="127">
        <f>'[4]1.OVERVIEW CHART DASHBOARD'!F55</f>
        <v>2</v>
      </c>
      <c r="AE55" s="127">
        <f t="shared" si="8"/>
        <v>2</v>
      </c>
      <c r="AF55" s="128"/>
      <c r="AG55" s="129">
        <f t="shared" si="9"/>
        <v>0</v>
      </c>
      <c r="AH55" s="110"/>
      <c r="AI55" s="129" t="str">
        <f>'[4]1.OVERVIEW CHART DASHBOARD'!J55</f>
        <v>NO TARGET</v>
      </c>
      <c r="AK55" s="129" t="str">
        <f>'[4]1.OVERVIEW CHART DASHBOARD'!L55</f>
        <v>NO TARGET</v>
      </c>
      <c r="AL55" s="112"/>
      <c r="AM55" s="129">
        <f>'[4]1.OVERVIEW CHART DASHBOARD'!N55</f>
        <v>0</v>
      </c>
      <c r="AN55" s="112"/>
      <c r="AO55" s="129" t="str">
        <f>'[4]1.OVERVIEW CHART DASHBOARD'!P55</f>
        <v>NO TARGET</v>
      </c>
      <c r="AP55" s="128"/>
      <c r="AQ55" s="126">
        <f>'[2]1.OVERVIEW CHART DASHBOARD'!C55</f>
        <v>1</v>
      </c>
      <c r="AR55" s="127">
        <f>'[2]1.OVERVIEW CHART DASHBOARD'!D55</f>
        <v>1</v>
      </c>
      <c r="AS55" s="127">
        <f>'[2]1.OVERVIEW CHART DASHBOARD'!E55</f>
        <v>0</v>
      </c>
      <c r="AT55" s="127">
        <f>'[2]1.OVERVIEW CHART DASHBOARD'!F55</f>
        <v>1</v>
      </c>
      <c r="AU55" s="127">
        <f t="shared" si="10"/>
        <v>1</v>
      </c>
      <c r="AV55" s="128"/>
      <c r="AW55" s="129">
        <f t="shared" si="11"/>
        <v>0</v>
      </c>
      <c r="AY55" s="129" t="str">
        <f>'[2]1.OVERVIEW CHART DASHBOARD'!J55</f>
        <v>NO TARGET</v>
      </c>
      <c r="BA55" s="129" t="str">
        <f>'[2]1.OVERVIEW CHART DASHBOARD'!L55</f>
        <v>NO TARGET</v>
      </c>
      <c r="BC55" s="129">
        <f>'[2]1.OVERVIEW CHART DASHBOARD'!N55</f>
        <v>0</v>
      </c>
      <c r="BE55" s="129" t="str">
        <f>'[2]1.OVERVIEW CHART DASHBOARD'!P55</f>
        <v>NO TARGET</v>
      </c>
      <c r="BF55" s="128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</row>
    <row r="56" spans="1:89" x14ac:dyDescent="0.25">
      <c r="A56" s="124" t="s">
        <v>28</v>
      </c>
      <c r="B56" s="125"/>
      <c r="C56" s="126">
        <f t="shared" si="0"/>
        <v>5</v>
      </c>
      <c r="D56" s="127">
        <f t="shared" si="1"/>
        <v>5</v>
      </c>
      <c r="E56" s="127">
        <f t="shared" si="2"/>
        <v>0</v>
      </c>
      <c r="F56" s="127">
        <f t="shared" si="3"/>
        <v>3</v>
      </c>
      <c r="G56" s="127">
        <f t="shared" si="4"/>
        <v>3</v>
      </c>
      <c r="H56" s="128"/>
      <c r="I56" s="129">
        <f t="shared" si="5"/>
        <v>0</v>
      </c>
      <c r="J56" s="125"/>
      <c r="K56" s="126">
        <f>'[3]1.OVERVIEW CHART DASHBOARD'!C56</f>
        <v>2</v>
      </c>
      <c r="L56" s="127">
        <f>'[3]1.OVERVIEW CHART DASHBOARD'!D56</f>
        <v>2</v>
      </c>
      <c r="M56" s="127">
        <f>'[3]1.OVERVIEW CHART DASHBOARD'!E56</f>
        <v>0</v>
      </c>
      <c r="N56" s="127">
        <f>'[3]1.OVERVIEW CHART DASHBOARD'!F56</f>
        <v>0</v>
      </c>
      <c r="O56" s="127">
        <f t="shared" si="6"/>
        <v>0</v>
      </c>
      <c r="P56" s="128"/>
      <c r="Q56" s="129" t="e">
        <f t="shared" si="7"/>
        <v>#DIV/0!</v>
      </c>
      <c r="R56" s="117"/>
      <c r="S56" s="129" t="str">
        <f>'[3]1.OVERVIEW CHART DASHBOARD'!J56</f>
        <v>NO TARGET</v>
      </c>
      <c r="T56" s="112"/>
      <c r="U56" s="129" t="str">
        <f>'[3]1.OVERVIEW CHART DASHBOARD'!L56</f>
        <v>NO TARGET</v>
      </c>
      <c r="V56" s="112"/>
      <c r="W56" s="129" t="str">
        <f>'[3]1.OVERVIEW CHART DASHBOARD'!N56</f>
        <v>NO TARGET</v>
      </c>
      <c r="X56" s="112"/>
      <c r="Y56" s="129">
        <f>'[3]1.OVERVIEW CHART DASHBOARD'!P56</f>
        <v>0</v>
      </c>
      <c r="Z56" s="128"/>
      <c r="AA56" s="126">
        <f>'[4]1.OVERVIEW CHART DASHBOARD'!C56</f>
        <v>2</v>
      </c>
      <c r="AB56" s="127">
        <f>'[4]1.OVERVIEW CHART DASHBOARD'!D56</f>
        <v>2</v>
      </c>
      <c r="AC56" s="127">
        <f>'[4]1.OVERVIEW CHART DASHBOARD'!E56</f>
        <v>0</v>
      </c>
      <c r="AD56" s="127">
        <f>'[4]1.OVERVIEW CHART DASHBOARD'!F56</f>
        <v>2</v>
      </c>
      <c r="AE56" s="127">
        <f t="shared" si="8"/>
        <v>2</v>
      </c>
      <c r="AF56" s="128"/>
      <c r="AG56" s="129">
        <f t="shared" si="9"/>
        <v>0</v>
      </c>
      <c r="AH56" s="110"/>
      <c r="AI56" s="129" t="str">
        <f>'[4]1.OVERVIEW CHART DASHBOARD'!J56</f>
        <v>NO TARGET</v>
      </c>
      <c r="AK56" s="129" t="str">
        <f>'[4]1.OVERVIEW CHART DASHBOARD'!L56</f>
        <v>NO TARGET</v>
      </c>
      <c r="AL56" s="112"/>
      <c r="AM56" s="129">
        <f>'[4]1.OVERVIEW CHART DASHBOARD'!N56</f>
        <v>0</v>
      </c>
      <c r="AN56" s="112"/>
      <c r="AO56" s="129" t="str">
        <f>'[4]1.OVERVIEW CHART DASHBOARD'!P56</f>
        <v>NO TARGET</v>
      </c>
      <c r="AP56" s="128"/>
      <c r="AQ56" s="126">
        <f>'[2]1.OVERVIEW CHART DASHBOARD'!C56</f>
        <v>1</v>
      </c>
      <c r="AR56" s="127">
        <f>'[2]1.OVERVIEW CHART DASHBOARD'!D56</f>
        <v>1</v>
      </c>
      <c r="AS56" s="127">
        <f>'[2]1.OVERVIEW CHART DASHBOARD'!E56</f>
        <v>0</v>
      </c>
      <c r="AT56" s="127">
        <f>'[2]1.OVERVIEW CHART DASHBOARD'!F56</f>
        <v>1</v>
      </c>
      <c r="AU56" s="127">
        <f t="shared" si="10"/>
        <v>1</v>
      </c>
      <c r="AV56" s="128"/>
      <c r="AW56" s="129">
        <f t="shared" si="11"/>
        <v>0</v>
      </c>
      <c r="AY56" s="129" t="str">
        <f>'[2]1.OVERVIEW CHART DASHBOARD'!J56</f>
        <v>NO TARGET</v>
      </c>
      <c r="BA56" s="129" t="str">
        <f>'[2]1.OVERVIEW CHART DASHBOARD'!L56</f>
        <v>NO TARGET</v>
      </c>
      <c r="BC56" s="129">
        <f>'[2]1.OVERVIEW CHART DASHBOARD'!N56</f>
        <v>0</v>
      </c>
      <c r="BE56" s="129" t="str">
        <f>'[2]1.OVERVIEW CHART DASHBOARD'!P56</f>
        <v>NO TARGET</v>
      </c>
      <c r="BF56" s="128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</row>
    <row r="57" spans="1:89" x14ac:dyDescent="0.25">
      <c r="A57" s="140" t="s">
        <v>34</v>
      </c>
      <c r="B57" s="125"/>
      <c r="C57" s="126">
        <f t="shared" si="0"/>
        <v>20</v>
      </c>
      <c r="D57" s="127">
        <f t="shared" si="1"/>
        <v>17</v>
      </c>
      <c r="E57" s="127">
        <f t="shared" si="2"/>
        <v>3</v>
      </c>
      <c r="F57" s="127">
        <f t="shared" si="3"/>
        <v>9</v>
      </c>
      <c r="G57" s="127">
        <f t="shared" si="4"/>
        <v>12</v>
      </c>
      <c r="H57" s="128"/>
      <c r="I57" s="129">
        <f t="shared" si="5"/>
        <v>0.25</v>
      </c>
      <c r="J57" s="125"/>
      <c r="K57" s="126">
        <f>'[3]1.OVERVIEW CHART DASHBOARD'!C57</f>
        <v>8</v>
      </c>
      <c r="L57" s="127">
        <f>'[3]1.OVERVIEW CHART DASHBOARD'!D57</f>
        <v>8</v>
      </c>
      <c r="M57" s="127">
        <f>'[3]1.OVERVIEW CHART DASHBOARD'!E57</f>
        <v>0</v>
      </c>
      <c r="N57" s="127">
        <f>'[3]1.OVERVIEW CHART DASHBOARD'!F57</f>
        <v>0</v>
      </c>
      <c r="O57" s="127">
        <f t="shared" si="6"/>
        <v>0</v>
      </c>
      <c r="P57" s="128"/>
      <c r="Q57" s="129" t="e">
        <f t="shared" si="7"/>
        <v>#DIV/0!</v>
      </c>
      <c r="R57" s="117"/>
      <c r="S57" s="129" t="str">
        <f>'[3]1.OVERVIEW CHART DASHBOARD'!J57</f>
        <v>NO TARGET</v>
      </c>
      <c r="T57" s="112"/>
      <c r="U57" s="129" t="str">
        <f>'[3]1.OVERVIEW CHART DASHBOARD'!L57</f>
        <v>NO TARGET</v>
      </c>
      <c r="V57" s="112"/>
      <c r="W57" s="129" t="str">
        <f>'[3]1.OVERVIEW CHART DASHBOARD'!N57</f>
        <v>NO TARGET</v>
      </c>
      <c r="X57" s="112"/>
      <c r="Y57" s="129">
        <f>'[3]1.OVERVIEW CHART DASHBOARD'!P57</f>
        <v>0</v>
      </c>
      <c r="Z57" s="128"/>
      <c r="AA57" s="126">
        <f>'[4]1.OVERVIEW CHART DASHBOARD'!C57</f>
        <v>8</v>
      </c>
      <c r="AB57" s="127">
        <f>'[4]1.OVERVIEW CHART DASHBOARD'!D57</f>
        <v>5</v>
      </c>
      <c r="AC57" s="127">
        <f>'[4]1.OVERVIEW CHART DASHBOARD'!E57</f>
        <v>3</v>
      </c>
      <c r="AD57" s="127">
        <f>'[4]1.OVERVIEW CHART DASHBOARD'!F57</f>
        <v>5</v>
      </c>
      <c r="AE57" s="127">
        <f t="shared" si="8"/>
        <v>8</v>
      </c>
      <c r="AF57" s="128"/>
      <c r="AG57" s="129">
        <f t="shared" si="9"/>
        <v>0.375</v>
      </c>
      <c r="AH57" s="110"/>
      <c r="AI57" s="129" t="str">
        <f>'[4]1.OVERVIEW CHART DASHBOARD'!J57</f>
        <v>NO TARGET</v>
      </c>
      <c r="AK57" s="129" t="str">
        <f>'[4]1.OVERVIEW CHART DASHBOARD'!L57</f>
        <v>NO TARGET</v>
      </c>
      <c r="AL57" s="112"/>
      <c r="AM57" s="129">
        <f>'[4]1.OVERVIEW CHART DASHBOARD'!N57</f>
        <v>0.375</v>
      </c>
      <c r="AN57" s="112"/>
      <c r="AO57" s="129" t="str">
        <f>'[4]1.OVERVIEW CHART DASHBOARD'!P57</f>
        <v>NO TARGET</v>
      </c>
      <c r="AP57" s="128"/>
      <c r="AQ57" s="126">
        <f>'[2]1.OVERVIEW CHART DASHBOARD'!C57</f>
        <v>4</v>
      </c>
      <c r="AR57" s="127">
        <f>'[2]1.OVERVIEW CHART DASHBOARD'!D57</f>
        <v>4</v>
      </c>
      <c r="AS57" s="127">
        <f>'[2]1.OVERVIEW CHART DASHBOARD'!E57</f>
        <v>0</v>
      </c>
      <c r="AT57" s="127">
        <f>'[2]1.OVERVIEW CHART DASHBOARD'!F57</f>
        <v>4</v>
      </c>
      <c r="AU57" s="127">
        <f t="shared" si="10"/>
        <v>4</v>
      </c>
      <c r="AV57" s="128"/>
      <c r="AW57" s="129">
        <f t="shared" si="11"/>
        <v>0</v>
      </c>
      <c r="AY57" s="129" t="str">
        <f>'[2]1.OVERVIEW CHART DASHBOARD'!J57</f>
        <v>NO TARGET</v>
      </c>
      <c r="BA57" s="129" t="str">
        <f>'[2]1.OVERVIEW CHART DASHBOARD'!L57</f>
        <v>NO TARGET</v>
      </c>
      <c r="BC57" s="129">
        <f>'[2]1.OVERVIEW CHART DASHBOARD'!N57</f>
        <v>0.75</v>
      </c>
      <c r="BE57" s="129" t="str">
        <f>'[2]1.OVERVIEW CHART DASHBOARD'!P57</f>
        <v>NO TARGET</v>
      </c>
      <c r="BF57" s="128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</row>
    <row r="58" spans="1:89" ht="6" customHeight="1" x14ac:dyDescent="0.25">
      <c r="A58" s="100"/>
      <c r="B58" s="125"/>
      <c r="C58" s="125"/>
      <c r="D58" s="125"/>
      <c r="E58" s="125"/>
      <c r="F58" s="125"/>
      <c r="G58" s="125"/>
      <c r="H58" s="125"/>
      <c r="I58" s="131">
        <f>MIN(I53:I56)</f>
        <v>0</v>
      </c>
      <c r="J58" s="125"/>
      <c r="K58" s="125"/>
      <c r="L58" s="125"/>
      <c r="M58" s="125"/>
      <c r="N58" s="125"/>
      <c r="O58" s="125"/>
      <c r="P58" s="125"/>
      <c r="Q58" s="125"/>
      <c r="R58" s="117"/>
      <c r="S58" s="125"/>
      <c r="T58" s="112"/>
      <c r="U58" s="125"/>
      <c r="V58" s="112"/>
      <c r="W58" s="125"/>
      <c r="X58" s="112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BA58" s="125"/>
      <c r="BC58" s="125"/>
      <c r="BE58" s="125"/>
      <c r="BF58" s="125"/>
      <c r="BG58" s="125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</row>
    <row r="59" spans="1:89" x14ac:dyDescent="0.25">
      <c r="A59" s="141" t="s">
        <v>30</v>
      </c>
      <c r="B59" s="125"/>
      <c r="C59" s="126">
        <f t="shared" si="0"/>
        <v>1003</v>
      </c>
      <c r="D59" s="127">
        <f t="shared" si="1"/>
        <v>-597.33333333333337</v>
      </c>
      <c r="E59" s="127">
        <f t="shared" si="2"/>
        <v>1640</v>
      </c>
      <c r="F59" s="127">
        <f t="shared" si="3"/>
        <v>-1600.3333333333335</v>
      </c>
      <c r="G59" s="127">
        <f t="shared" si="4"/>
        <v>39.666666666666515</v>
      </c>
      <c r="H59" s="128"/>
      <c r="I59" s="129">
        <f>E59/G59</f>
        <v>41.344537815126209</v>
      </c>
      <c r="J59" s="125"/>
      <c r="K59" s="126">
        <f>'[3]1.OVERVIEW CHART DASHBOARD'!C59</f>
        <v>470</v>
      </c>
      <c r="L59" s="127">
        <f>'[3]1.OVERVIEW CHART DASHBOARD'!D59</f>
        <v>-105</v>
      </c>
      <c r="M59" s="127">
        <f>'[3]1.OVERVIEW CHART DASHBOARD'!E59</f>
        <v>575</v>
      </c>
      <c r="N59" s="127">
        <f>'[3]1.OVERVIEW CHART DASHBOARD'!F59</f>
        <v>-575</v>
      </c>
      <c r="O59" s="127">
        <f t="shared" si="6"/>
        <v>0</v>
      </c>
      <c r="P59" s="128"/>
      <c r="Q59" s="129" t="e">
        <f t="shared" si="7"/>
        <v>#DIV/0!</v>
      </c>
      <c r="R59" s="117"/>
      <c r="S59" s="129" t="str">
        <f>'[3]1.OVERVIEW CHART DASHBOARD'!J59</f>
        <v>NO TARGET</v>
      </c>
      <c r="T59" s="112"/>
      <c r="U59" s="129" t="str">
        <f>'[3]1.OVERVIEW CHART DASHBOARD'!L59</f>
        <v>NO TARGET</v>
      </c>
      <c r="V59" s="112"/>
      <c r="W59" s="129">
        <f>'[3]1.OVERVIEW CHART DASHBOARD'!N59</f>
        <v>0</v>
      </c>
      <c r="X59" s="112"/>
      <c r="Y59" s="129">
        <f>'[3]1.OVERVIEW CHART DASHBOARD'!P59</f>
        <v>0</v>
      </c>
      <c r="Z59" s="128"/>
      <c r="AA59" s="126">
        <f>'[4]1.OVERVIEW CHART DASHBOARD'!C59</f>
        <v>350</v>
      </c>
      <c r="AB59" s="127">
        <f>'[4]1.OVERVIEW CHART DASHBOARD'!D59</f>
        <v>-433.33333333333337</v>
      </c>
      <c r="AC59" s="127">
        <f>'[4]1.OVERVIEW CHART DASHBOARD'!E59</f>
        <v>823</v>
      </c>
      <c r="AD59" s="127">
        <f>'[4]1.OVERVIEW CHART DASHBOARD'!F59</f>
        <v>-783.33333333333337</v>
      </c>
      <c r="AE59" s="127">
        <f t="shared" si="8"/>
        <v>39.666666666666629</v>
      </c>
      <c r="AF59" s="128"/>
      <c r="AG59" s="129">
        <f t="shared" si="9"/>
        <v>20.747899159663884</v>
      </c>
      <c r="AH59" s="110"/>
      <c r="AI59" s="129" t="str">
        <f>'[4]1.OVERVIEW CHART DASHBOARD'!J59</f>
        <v>NO TARGET</v>
      </c>
      <c r="AK59" s="129" t="str">
        <f>'[4]1.OVERVIEW CHART DASHBOARD'!L59</f>
        <v>NO TARGET</v>
      </c>
      <c r="AL59" s="112"/>
      <c r="AM59" s="129">
        <f>'[4]1.OVERVIEW CHART DASHBOARD'!N59</f>
        <v>0</v>
      </c>
      <c r="AN59" s="112"/>
      <c r="AO59" s="129">
        <f>'[4]1.OVERVIEW CHART DASHBOARD'!P59</f>
        <v>0</v>
      </c>
      <c r="AP59" s="128"/>
      <c r="AQ59" s="126">
        <f>'[2]1.OVERVIEW CHART DASHBOARD'!C59</f>
        <v>183</v>
      </c>
      <c r="AR59" s="127">
        <f>'[2]1.OVERVIEW CHART DASHBOARD'!D59</f>
        <v>-59</v>
      </c>
      <c r="AS59" s="127">
        <f>'[2]1.OVERVIEW CHART DASHBOARD'!E59</f>
        <v>242</v>
      </c>
      <c r="AT59" s="127">
        <f>'[2]1.OVERVIEW CHART DASHBOARD'!F59</f>
        <v>-242</v>
      </c>
      <c r="AU59" s="127">
        <f t="shared" si="10"/>
        <v>0</v>
      </c>
      <c r="AV59" s="128"/>
      <c r="AW59" s="129" t="e">
        <f t="shared" si="11"/>
        <v>#DIV/0!</v>
      </c>
      <c r="AY59" s="129" t="str">
        <f>'[2]1.OVERVIEW CHART DASHBOARD'!J59</f>
        <v>NO TARGET</v>
      </c>
      <c r="BA59" s="129" t="str">
        <f>'[2]1.OVERVIEW CHART DASHBOARD'!L59</f>
        <v>NO TARGET</v>
      </c>
      <c r="BC59" s="129">
        <f>'[2]1.OVERVIEW CHART DASHBOARD'!N59</f>
        <v>0</v>
      </c>
      <c r="BE59" s="129">
        <f>'[2]1.OVERVIEW CHART DASHBOARD'!P59</f>
        <v>0</v>
      </c>
      <c r="BF59" s="128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</row>
    <row r="60" spans="1:89" s="100" customFormat="1" x14ac:dyDescent="0.25">
      <c r="T60" s="112"/>
      <c r="V60" s="112"/>
      <c r="X60" s="112"/>
      <c r="AL60" s="112"/>
      <c r="AN60" s="112"/>
    </row>
    <row r="61" spans="1:89" s="100" customFormat="1" x14ac:dyDescent="0.25">
      <c r="C61" s="156" t="s">
        <v>113</v>
      </c>
      <c r="D61" s="156" t="s">
        <v>114</v>
      </c>
      <c r="E61" s="156" t="s">
        <v>115</v>
      </c>
      <c r="F61" s="156" t="s">
        <v>120</v>
      </c>
      <c r="G61" s="156"/>
      <c r="O61" s="156"/>
      <c r="P61" s="156"/>
      <c r="Q61" s="156"/>
      <c r="R61" s="156"/>
      <c r="T61" s="112"/>
      <c r="V61" s="112"/>
      <c r="X61" s="112"/>
      <c r="AE61" s="156"/>
      <c r="AF61" s="156"/>
      <c r="AG61" s="156"/>
      <c r="AH61" s="156"/>
      <c r="AI61" s="156"/>
      <c r="AL61" s="112"/>
      <c r="AN61" s="112"/>
      <c r="AU61" s="156"/>
      <c r="AV61" s="156"/>
      <c r="AW61" s="156"/>
      <c r="AX61" s="156"/>
    </row>
    <row r="62" spans="1:89" x14ac:dyDescent="0.25">
      <c r="A62" s="140" t="s">
        <v>116</v>
      </c>
      <c r="B62" s="125"/>
      <c r="C62" s="126">
        <f>SUM(C57,C50,C42,C37,C32,C25,C18,C12)</f>
        <v>15485</v>
      </c>
      <c r="D62" s="126">
        <f>SUM(D57,D50,D42,D37,D32,D25,D18,D12)</f>
        <v>7648</v>
      </c>
      <c r="E62" s="127">
        <f>SUM(E57,E50,E42,E37,E32,E25,E18,E12)</f>
        <v>7313</v>
      </c>
      <c r="F62" s="127">
        <f>SUM(F57,F50,F42,F37,F32,F25,F18,F12)</f>
        <v>3075</v>
      </c>
      <c r="G62" s="127">
        <f t="shared" ref="G62" si="12">SUM(E62,F62)</f>
        <v>10388</v>
      </c>
      <c r="H62" s="128"/>
      <c r="I62" s="129">
        <f>E62/G62</f>
        <v>0.70398536773199849</v>
      </c>
      <c r="J62" s="125"/>
      <c r="K62" s="126">
        <f>SUM(K57,K50,K42,K37,K32,K25,K18,K12)</f>
        <v>7026</v>
      </c>
      <c r="L62" s="126">
        <f>SUM(L57,L50,L42,L37,L32,L25,L18,L12)</f>
        <v>2896</v>
      </c>
      <c r="M62" s="127">
        <f>SUM(M57,M50,M42,M37,M32,M25,M18,M12)</f>
        <v>4130</v>
      </c>
      <c r="N62" s="127">
        <f>SUM(N57,N50,N42,N37,N32,N25,N18,N12)</f>
        <v>751</v>
      </c>
      <c r="O62" s="127">
        <f t="shared" ref="O62" si="13">SUM(M62,N62)</f>
        <v>4881</v>
      </c>
      <c r="P62" s="127">
        <f t="shared" ref="P62" si="14">SUM(M62,N62)</f>
        <v>4881</v>
      </c>
      <c r="Q62" s="129">
        <f t="shared" si="7"/>
        <v>0.84613808645769306</v>
      </c>
      <c r="S62" s="154"/>
      <c r="T62" s="151"/>
      <c r="U62" s="154"/>
      <c r="V62" s="151"/>
      <c r="W62" s="154"/>
      <c r="X62" s="151"/>
      <c r="Y62" s="154"/>
      <c r="Z62" s="150"/>
      <c r="AA62" s="126">
        <f>SUM(AA57,AA50,AA42,AA37,AA32,AA25,AA18,AA12)</f>
        <v>5756</v>
      </c>
      <c r="AB62" s="127">
        <f>SUM(AB57,AB50,AB42,AB37,AB32,AB25,AB18,AB12)</f>
        <v>2576</v>
      </c>
      <c r="AC62" s="127">
        <f>SUM(AC57,AC50,AC42,AC37,AC32,AC25,AC18,AC12)</f>
        <v>2656</v>
      </c>
      <c r="AD62" s="127">
        <f>SUM(AD57,AD50,AD42,AD37,AD32,AD25,AD18,AD12)</f>
        <v>957</v>
      </c>
      <c r="AE62" s="127">
        <f t="shared" ref="AE62" si="15">SUM(AC62,AD62)</f>
        <v>3613</v>
      </c>
      <c r="AF62" s="150"/>
      <c r="AG62" s="129">
        <f>AC62/AE62</f>
        <v>0.73512316634375863</v>
      </c>
      <c r="AH62" s="152"/>
      <c r="AI62" s="154"/>
      <c r="AJ62" s="153"/>
      <c r="AK62" s="154"/>
      <c r="AL62" s="151"/>
      <c r="AM62" s="154"/>
      <c r="AN62" s="151"/>
      <c r="AO62" s="154"/>
      <c r="AP62" s="150"/>
      <c r="AQ62" s="126">
        <f>SUM(AQ57,AQ50,AQ42,AQ37,AQ32,AQ25,AQ18,AQ12)</f>
        <v>2703</v>
      </c>
      <c r="AR62" s="126">
        <f>SUM(AR57,AR50,AR42,AR37,AR32,AR25,AR18,AR12)</f>
        <v>2176</v>
      </c>
      <c r="AS62" s="127">
        <f>SUM(AS57,AS50,AS42,AS37,AS32,AS25,AS18,AS12)</f>
        <v>527</v>
      </c>
      <c r="AT62" s="127">
        <f>SUM(AT57,AT50,AT42,AT37,AT32,AT25,AT18,AT12)</f>
        <v>1367</v>
      </c>
      <c r="AU62" s="127">
        <f t="shared" ref="AU62" si="16">SUM(AS62,AT62)</f>
        <v>1894</v>
      </c>
      <c r="AV62" s="150"/>
      <c r="AW62" s="129">
        <f t="shared" si="11"/>
        <v>0.27824709609292503</v>
      </c>
      <c r="AX62" s="153"/>
      <c r="AY62" s="154"/>
      <c r="AZ62" s="153"/>
      <c r="BA62" s="154"/>
      <c r="BB62" s="153"/>
      <c r="BC62" s="154"/>
      <c r="BD62" s="153"/>
      <c r="BE62" s="154"/>
      <c r="BF62" s="128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</row>
    <row r="63" spans="1:89" s="100" customFormat="1" x14ac:dyDescent="0.25">
      <c r="C63" s="155"/>
      <c r="D63" s="155"/>
      <c r="E63" s="155"/>
      <c r="F63" s="155"/>
      <c r="G63" s="155"/>
      <c r="O63" s="155"/>
      <c r="T63" s="112"/>
      <c r="V63" s="112"/>
      <c r="X63" s="112"/>
      <c r="AE63" s="155"/>
      <c r="AH63" s="110"/>
      <c r="AN63" s="112"/>
      <c r="AU63" s="155"/>
    </row>
    <row r="64" spans="1:89" s="100" customFormat="1" x14ac:dyDescent="0.25">
      <c r="T64" s="112"/>
      <c r="V64" s="112"/>
      <c r="X64" s="112"/>
      <c r="AH64" s="110"/>
      <c r="AN64" s="112"/>
    </row>
    <row r="65" spans="20:24" s="100" customFormat="1" x14ac:dyDescent="0.25">
      <c r="T65" s="112"/>
      <c r="V65" s="112"/>
      <c r="X65" s="112"/>
    </row>
    <row r="66" spans="20:24" s="100" customFormat="1" x14ac:dyDescent="0.25">
      <c r="T66" s="112"/>
      <c r="V66" s="112"/>
      <c r="X66" s="112"/>
    </row>
    <row r="67" spans="20:24" s="100" customFormat="1" x14ac:dyDescent="0.25">
      <c r="T67" s="112"/>
      <c r="V67" s="112"/>
      <c r="X67" s="112"/>
    </row>
    <row r="68" spans="20:24" s="100" customFormat="1" x14ac:dyDescent="0.25">
      <c r="T68" s="112"/>
      <c r="V68" s="112"/>
      <c r="X68" s="112"/>
    </row>
    <row r="69" spans="20:24" s="100" customFormat="1" x14ac:dyDescent="0.25">
      <c r="T69" s="112"/>
      <c r="V69" s="112"/>
      <c r="X69" s="112"/>
    </row>
    <row r="70" spans="20:24" s="100" customFormat="1" x14ac:dyDescent="0.25">
      <c r="T70" s="112"/>
      <c r="V70" s="112"/>
      <c r="X70" s="112"/>
    </row>
    <row r="71" spans="20:24" s="100" customFormat="1" x14ac:dyDescent="0.25">
      <c r="T71" s="112"/>
      <c r="V71" s="112"/>
      <c r="X71" s="112"/>
    </row>
    <row r="72" spans="20:24" s="100" customFormat="1" x14ac:dyDescent="0.25">
      <c r="T72" s="112"/>
      <c r="V72" s="112"/>
      <c r="X72" s="112"/>
    </row>
    <row r="73" spans="20:24" s="100" customFormat="1" x14ac:dyDescent="0.25">
      <c r="T73" s="112"/>
      <c r="V73" s="112"/>
      <c r="X73" s="112"/>
    </row>
    <row r="74" spans="20:24" s="100" customFormat="1" x14ac:dyDescent="0.25">
      <c r="T74" s="112"/>
      <c r="V74" s="112"/>
      <c r="X74" s="112"/>
    </row>
    <row r="75" spans="20:24" s="100" customFormat="1" x14ac:dyDescent="0.25">
      <c r="T75" s="112"/>
      <c r="V75" s="112"/>
      <c r="X75" s="112"/>
    </row>
    <row r="76" spans="20:24" s="100" customFormat="1" x14ac:dyDescent="0.25">
      <c r="T76" s="112"/>
      <c r="V76" s="112"/>
      <c r="X76" s="112"/>
    </row>
    <row r="77" spans="20:24" s="100" customFormat="1" x14ac:dyDescent="0.25">
      <c r="T77" s="112"/>
      <c r="V77" s="112"/>
      <c r="X77" s="112"/>
    </row>
    <row r="78" spans="20:24" s="100" customFormat="1" x14ac:dyDescent="0.25">
      <c r="T78" s="112"/>
      <c r="V78" s="112"/>
      <c r="X78" s="112"/>
    </row>
    <row r="79" spans="20:24" s="100" customFormat="1" x14ac:dyDescent="0.25">
      <c r="T79" s="112"/>
      <c r="V79" s="112"/>
      <c r="X79" s="112"/>
    </row>
    <row r="80" spans="20:24" s="100" customFormat="1" x14ac:dyDescent="0.25">
      <c r="T80" s="112"/>
      <c r="V80" s="112"/>
      <c r="X80" s="112"/>
    </row>
    <row r="81" spans="20:24" s="100" customFormat="1" x14ac:dyDescent="0.25">
      <c r="T81" s="112"/>
      <c r="V81" s="112"/>
      <c r="X81" s="112"/>
    </row>
    <row r="82" spans="20:24" s="100" customFormat="1" x14ac:dyDescent="0.25">
      <c r="T82" s="112"/>
      <c r="V82" s="112"/>
      <c r="X82" s="112"/>
    </row>
    <row r="83" spans="20:24" s="100" customFormat="1" x14ac:dyDescent="0.25">
      <c r="T83" s="112"/>
      <c r="V83" s="112"/>
      <c r="X83" s="112"/>
    </row>
    <row r="84" spans="20:24" s="100" customFormat="1" x14ac:dyDescent="0.25">
      <c r="T84" s="112"/>
      <c r="V84" s="112"/>
      <c r="X84" s="112"/>
    </row>
    <row r="85" spans="20:24" s="100" customFormat="1" x14ac:dyDescent="0.25">
      <c r="T85" s="112"/>
      <c r="V85" s="112"/>
      <c r="X85" s="112"/>
    </row>
    <row r="86" spans="20:24" s="100" customFormat="1" x14ac:dyDescent="0.25">
      <c r="T86" s="112"/>
      <c r="V86" s="112"/>
      <c r="X86" s="112"/>
    </row>
    <row r="87" spans="20:24" s="100" customFormat="1" x14ac:dyDescent="0.25">
      <c r="T87" s="112"/>
      <c r="V87" s="112"/>
      <c r="X87" s="112"/>
    </row>
    <row r="88" spans="20:24" s="100" customFormat="1" x14ac:dyDescent="0.25">
      <c r="X88" s="112"/>
    </row>
    <row r="89" spans="20:24" s="100" customFormat="1" x14ac:dyDescent="0.25"/>
    <row r="90" spans="20:24" s="100" customFormat="1" x14ac:dyDescent="0.25"/>
    <row r="91" spans="20:24" s="100" customFormat="1" x14ac:dyDescent="0.25"/>
    <row r="92" spans="20:24" s="100" customFormat="1" x14ac:dyDescent="0.25"/>
    <row r="93" spans="20:24" s="100" customFormat="1" x14ac:dyDescent="0.25"/>
    <row r="94" spans="20:24" s="100" customFormat="1" x14ac:dyDescent="0.25"/>
    <row r="95" spans="20:24" s="100" customFormat="1" x14ac:dyDescent="0.25"/>
    <row r="96" spans="20:24" s="100" customFormat="1" x14ac:dyDescent="0.25"/>
    <row r="97" s="100" customFormat="1" x14ac:dyDescent="0.25"/>
    <row r="98" s="100" customFormat="1" x14ac:dyDescent="0.25"/>
    <row r="99" s="100" customFormat="1" x14ac:dyDescent="0.25"/>
    <row r="100" s="100" customFormat="1" x14ac:dyDescent="0.25"/>
    <row r="101" s="100" customFormat="1" x14ac:dyDescent="0.25"/>
    <row r="102" s="100" customFormat="1" x14ac:dyDescent="0.25"/>
    <row r="103" s="100" customFormat="1" x14ac:dyDescent="0.25"/>
    <row r="104" s="100" customFormat="1" x14ac:dyDescent="0.25"/>
    <row r="105" s="100" customFormat="1" x14ac:dyDescent="0.25"/>
    <row r="106" s="100" customFormat="1" x14ac:dyDescent="0.25"/>
    <row r="107" s="100" customFormat="1" x14ac:dyDescent="0.25"/>
    <row r="108" s="100" customFormat="1" x14ac:dyDescent="0.25"/>
    <row r="109" s="100" customFormat="1" x14ac:dyDescent="0.25"/>
    <row r="110" s="100" customFormat="1" x14ac:dyDescent="0.25"/>
    <row r="111" s="100" customFormat="1" x14ac:dyDescent="0.25"/>
    <row r="112" s="100" customFormat="1" x14ac:dyDescent="0.25"/>
    <row r="113" spans="1:89" s="100" customFormat="1" x14ac:dyDescent="0.25"/>
    <row r="114" spans="1:89" s="100" customFormat="1" x14ac:dyDescent="0.25"/>
    <row r="115" spans="1:89" s="100" customFormat="1" x14ac:dyDescent="0.25"/>
    <row r="116" spans="1:89" s="100" customFormat="1" x14ac:dyDescent="0.25"/>
    <row r="117" spans="1:89" x14ac:dyDescent="0.25">
      <c r="A117" s="142"/>
      <c r="C117" s="142"/>
      <c r="D117" s="142"/>
      <c r="E117" s="142"/>
      <c r="F117" s="142"/>
      <c r="G117" s="142"/>
      <c r="I117" s="142"/>
      <c r="K117" s="142"/>
      <c r="L117" s="142"/>
      <c r="M117" s="142"/>
      <c r="N117" s="142"/>
      <c r="O117" s="142"/>
      <c r="Q117" s="142"/>
      <c r="S117" s="142"/>
      <c r="AA117" s="142"/>
      <c r="AB117" s="142"/>
      <c r="AC117" s="142"/>
      <c r="AD117" s="142"/>
      <c r="AE117" s="142"/>
      <c r="AG117" s="142"/>
      <c r="AI117" s="142"/>
      <c r="AQ117" s="142"/>
      <c r="AR117" s="142"/>
      <c r="AS117" s="142"/>
      <c r="AT117" s="142"/>
      <c r="AU117" s="142"/>
      <c r="AW117" s="142"/>
      <c r="AY117" s="142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</row>
    <row r="118" spans="1:89" x14ac:dyDescent="0.25">
      <c r="A118" s="142"/>
      <c r="C118" s="142"/>
      <c r="D118" s="142"/>
      <c r="E118" s="142"/>
      <c r="F118" s="142"/>
      <c r="G118" s="142"/>
      <c r="I118" s="142"/>
      <c r="K118" s="142"/>
      <c r="L118" s="142"/>
      <c r="M118" s="142"/>
      <c r="N118" s="142"/>
      <c r="O118" s="142"/>
      <c r="Q118" s="142"/>
      <c r="S118" s="142"/>
      <c r="AA118" s="142"/>
      <c r="AB118" s="142"/>
      <c r="AC118" s="142"/>
      <c r="AD118" s="142"/>
      <c r="AE118" s="142"/>
      <c r="AG118" s="142"/>
      <c r="AI118" s="142"/>
      <c r="AQ118" s="142"/>
      <c r="AR118" s="142"/>
      <c r="AS118" s="142"/>
      <c r="AT118" s="142"/>
      <c r="AU118" s="142"/>
      <c r="AW118" s="142"/>
      <c r="AY118" s="142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</row>
    <row r="119" spans="1:89" x14ac:dyDescent="0.25">
      <c r="A119" s="142"/>
      <c r="C119" s="142"/>
      <c r="D119" s="142"/>
      <c r="E119" s="142"/>
      <c r="F119" s="142"/>
      <c r="G119" s="142"/>
      <c r="I119" s="142"/>
      <c r="K119" s="142"/>
      <c r="L119" s="142"/>
      <c r="M119" s="142"/>
      <c r="N119" s="142"/>
      <c r="O119" s="142"/>
      <c r="Q119" s="142"/>
      <c r="S119" s="142"/>
      <c r="AA119" s="142"/>
      <c r="AB119" s="142"/>
      <c r="AC119" s="142"/>
      <c r="AD119" s="142"/>
      <c r="AE119" s="142"/>
      <c r="AG119" s="142"/>
      <c r="AI119" s="142"/>
      <c r="AQ119" s="142"/>
      <c r="AR119" s="142"/>
      <c r="AS119" s="142"/>
      <c r="AT119" s="142"/>
      <c r="AU119" s="142"/>
      <c r="AW119" s="142"/>
      <c r="AY119" s="142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</row>
    <row r="120" spans="1:89" x14ac:dyDescent="0.25">
      <c r="A120" s="142"/>
      <c r="C120" s="142"/>
      <c r="D120" s="142"/>
      <c r="E120" s="142"/>
      <c r="F120" s="142"/>
      <c r="G120" s="142"/>
      <c r="I120" s="142"/>
      <c r="K120" s="142"/>
      <c r="L120" s="142"/>
      <c r="M120" s="142"/>
      <c r="N120" s="142"/>
      <c r="O120" s="142"/>
      <c r="Q120" s="142"/>
      <c r="S120" s="142"/>
      <c r="AA120" s="142"/>
      <c r="AB120" s="142"/>
      <c r="AC120" s="142"/>
      <c r="AD120" s="142"/>
      <c r="AE120" s="142"/>
      <c r="AG120" s="142"/>
      <c r="AI120" s="142"/>
      <c r="AQ120" s="142"/>
      <c r="AR120" s="142"/>
      <c r="AS120" s="142"/>
      <c r="AT120" s="142"/>
      <c r="AU120" s="142"/>
      <c r="AW120" s="142"/>
      <c r="AY120" s="142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</row>
    <row r="121" spans="1:89" x14ac:dyDescent="0.25">
      <c r="A121" s="142"/>
      <c r="C121" s="142"/>
      <c r="D121" s="142"/>
      <c r="E121" s="142"/>
      <c r="F121" s="142"/>
      <c r="G121" s="142"/>
      <c r="I121" s="142"/>
      <c r="K121" s="142"/>
      <c r="L121" s="142"/>
      <c r="M121" s="142"/>
      <c r="N121" s="142"/>
      <c r="O121" s="142"/>
      <c r="Q121" s="142"/>
      <c r="S121" s="142"/>
      <c r="AA121" s="142"/>
      <c r="AB121" s="142"/>
      <c r="AC121" s="142"/>
      <c r="AD121" s="142"/>
      <c r="AE121" s="142"/>
      <c r="AG121" s="142"/>
      <c r="AI121" s="142"/>
      <c r="AQ121" s="142"/>
      <c r="AR121" s="142"/>
      <c r="AS121" s="142"/>
      <c r="AT121" s="142"/>
      <c r="AU121" s="142"/>
      <c r="AW121" s="142"/>
      <c r="AY121" s="142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</row>
    <row r="122" spans="1:89" x14ac:dyDescent="0.25">
      <c r="A122" s="142"/>
      <c r="C122" s="142"/>
      <c r="D122" s="142"/>
      <c r="E122" s="142"/>
      <c r="F122" s="142"/>
      <c r="G122" s="142"/>
      <c r="I122" s="142"/>
      <c r="K122" s="142"/>
      <c r="L122" s="142"/>
      <c r="M122" s="142"/>
      <c r="N122" s="142"/>
      <c r="O122" s="142"/>
      <c r="Q122" s="142"/>
      <c r="S122" s="142"/>
      <c r="AA122" s="142"/>
      <c r="AB122" s="142"/>
      <c r="AC122" s="142"/>
      <c r="AD122" s="142"/>
      <c r="AE122" s="142"/>
      <c r="AG122" s="142"/>
      <c r="AI122" s="142"/>
      <c r="AQ122" s="142"/>
      <c r="AR122" s="142"/>
      <c r="AS122" s="142"/>
      <c r="AT122" s="142"/>
      <c r="AU122" s="142"/>
      <c r="AW122" s="142"/>
      <c r="AY122" s="142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</row>
    <row r="123" spans="1:89" x14ac:dyDescent="0.25">
      <c r="A123" s="142"/>
      <c r="C123" s="142"/>
      <c r="D123" s="142"/>
      <c r="E123" s="142"/>
      <c r="F123" s="142"/>
      <c r="G123" s="142"/>
      <c r="I123" s="142"/>
      <c r="K123" s="142"/>
      <c r="L123" s="142"/>
      <c r="M123" s="142"/>
      <c r="N123" s="142"/>
      <c r="O123" s="142"/>
      <c r="Q123" s="142"/>
      <c r="S123" s="142"/>
      <c r="AA123" s="142"/>
      <c r="AB123" s="142"/>
      <c r="AC123" s="142"/>
      <c r="AD123" s="142"/>
      <c r="AE123" s="142"/>
      <c r="AG123" s="142"/>
      <c r="AI123" s="142"/>
      <c r="AQ123" s="142"/>
      <c r="AR123" s="142"/>
      <c r="AS123" s="142"/>
      <c r="AT123" s="142"/>
      <c r="AU123" s="142"/>
      <c r="AW123" s="142"/>
      <c r="AY123" s="142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</row>
    <row r="124" spans="1:89" x14ac:dyDescent="0.25">
      <c r="A124" s="142"/>
      <c r="C124" s="142"/>
      <c r="D124" s="142"/>
      <c r="E124" s="142"/>
      <c r="F124" s="142"/>
      <c r="G124" s="142"/>
      <c r="I124" s="142"/>
      <c r="K124" s="142"/>
      <c r="L124" s="142"/>
      <c r="M124" s="142"/>
      <c r="N124" s="142"/>
      <c r="O124" s="142"/>
      <c r="Q124" s="142"/>
      <c r="S124" s="142"/>
      <c r="AA124" s="142"/>
      <c r="AB124" s="142"/>
      <c r="AC124" s="142"/>
      <c r="AD124" s="142"/>
      <c r="AE124" s="142"/>
      <c r="AG124" s="142"/>
      <c r="AI124" s="142"/>
      <c r="AQ124" s="142"/>
      <c r="AR124" s="142"/>
      <c r="AS124" s="142"/>
      <c r="AT124" s="142"/>
      <c r="AU124" s="142"/>
      <c r="AW124" s="142"/>
      <c r="AY124" s="142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</row>
    <row r="125" spans="1:89" x14ac:dyDescent="0.25">
      <c r="A125" s="142"/>
      <c r="C125" s="142"/>
      <c r="D125" s="142"/>
      <c r="E125" s="142"/>
      <c r="F125" s="142"/>
      <c r="G125" s="142"/>
      <c r="I125" s="142"/>
      <c r="K125" s="142"/>
      <c r="L125" s="142"/>
      <c r="M125" s="142"/>
      <c r="N125" s="142"/>
      <c r="O125" s="142"/>
      <c r="Q125" s="142"/>
      <c r="S125" s="142"/>
      <c r="AA125" s="142"/>
      <c r="AB125" s="142"/>
      <c r="AC125" s="142"/>
      <c r="AD125" s="142"/>
      <c r="AE125" s="142"/>
      <c r="AG125" s="142"/>
      <c r="AI125" s="142"/>
      <c r="AQ125" s="142"/>
      <c r="AR125" s="142"/>
      <c r="AS125" s="142"/>
      <c r="AT125" s="142"/>
      <c r="AU125" s="142"/>
      <c r="AW125" s="142"/>
      <c r="AY125" s="142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</row>
    <row r="126" spans="1:89" x14ac:dyDescent="0.25">
      <c r="A126" s="142"/>
      <c r="C126" s="142"/>
      <c r="D126" s="142"/>
      <c r="E126" s="142"/>
      <c r="F126" s="142"/>
      <c r="G126" s="142"/>
      <c r="I126" s="142"/>
      <c r="K126" s="142"/>
      <c r="L126" s="142"/>
      <c r="M126" s="142"/>
      <c r="N126" s="142"/>
      <c r="O126" s="142"/>
      <c r="Q126" s="142"/>
      <c r="S126" s="142"/>
      <c r="AA126" s="142"/>
      <c r="AB126" s="142"/>
      <c r="AC126" s="142"/>
      <c r="AD126" s="142"/>
      <c r="AE126" s="142"/>
      <c r="AG126" s="142"/>
      <c r="AI126" s="142"/>
      <c r="AQ126" s="142"/>
      <c r="AR126" s="142"/>
      <c r="AS126" s="142"/>
      <c r="AT126" s="142"/>
      <c r="AU126" s="142"/>
      <c r="AW126" s="142"/>
      <c r="AY126" s="142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</row>
  </sheetData>
  <sheetProtection selectLockedCells="1"/>
  <mergeCells count="9">
    <mergeCell ref="AA6:AG6"/>
    <mergeCell ref="AQ6:AW6"/>
    <mergeCell ref="AA4:AO4"/>
    <mergeCell ref="AQ4:BE4"/>
    <mergeCell ref="A2:A5"/>
    <mergeCell ref="C6:I6"/>
    <mergeCell ref="C4:I4"/>
    <mergeCell ref="K6:Q6"/>
    <mergeCell ref="K4:Y4"/>
  </mergeCells>
  <conditionalFormatting sqref="AI9:AI12 AK9:AK12 AM9:AM12 AO9:AO12 AO15:AO18 AM15:AM18 AK15:AK18 AI15:AI18 AI21:AI25 AK21:AK25 AM21:AM25 AO21:AO25 AO28:AO32 AM28:AM32 AK28:AK32 AI28:AI32 AI35:AI37 AK35:AK37 AM35:AM37 AO35:AO37 AO40:AO42 AM40:AM42 AK40:AK42 AI40:AI42 AI44:AI50 AK44:AK50 AM44:AM50 AO44:AO50 AO53:AO57 AM53:AM57 AK53:AK57 AI53:AI57 AI59 AK59 AM59 AO59 AG9:AG12 AG62 AG59 AG53:AG57 AG44:AG50 AG40:AG42 AG35:AG37 AG28:AG32 AG21:AG25 AG15:AG18">
    <cfRule type="cellIs" dxfId="236" priority="39" operator="equal">
      <formula>"NO TARGET"</formula>
    </cfRule>
    <cfRule type="cellIs" dxfId="235" priority="40" operator="greaterThanOrEqual">
      <formula>1</formula>
    </cfRule>
    <cfRule type="cellIs" dxfId="234" priority="41" operator="between">
      <formula>0.751</formula>
      <formula>0.999</formula>
    </cfRule>
    <cfRule type="cellIs" dxfId="233" priority="42" operator="between">
      <formula>0</formula>
      <formula>0.75</formula>
    </cfRule>
  </conditionalFormatting>
  <conditionalFormatting sqref="AT9:AT12 AT15:AT18 AT21:AT25 AT28:AT32 AT35:AT37 AT40:AT42 AT44:AT50 AT53:AT57 AT59">
    <cfRule type="cellIs" dxfId="232" priority="38" operator="equal">
      <formula>"NO TARGET"</formula>
    </cfRule>
  </conditionalFormatting>
  <conditionalFormatting sqref="AY59 AY53:AY57 AY44:AY50 AY40:AY42 AY35:AY37 AY28:AY32 AY21:AY25 AY15:AY18 AY9:AY12 BA9:BA12 BA15:BA18 BA21:BA25 BA28:BA32 BA35:BA37 BA40:BA42 BA44:BA50 BA53:BA57 BA59 BC59 BC53:BC57 BC44:BC50 BC40:BC42 BC35:BC37 BC28:BC32 BC21:BC25 BC15:BC18 BC9:BC12 BE9:BE12 BE15:BE18 BE21:BE25 BE28:BE32 BE35:BE37 BE40:BE42 BE44:BE50 BE53:BE57 BE59 AW9:AW12 AW62 AW59 AW53:AW57 AW44:AW50 AW40:AW42 AW35:AW37 AW28:AW32 AW21:AW25 AW15:AW18">
    <cfRule type="cellIs" dxfId="231" priority="34" operator="equal">
      <formula>"NO TARGET"</formula>
    </cfRule>
    <cfRule type="cellIs" dxfId="230" priority="35" operator="greaterThanOrEqual">
      <formula>1</formula>
    </cfRule>
    <cfRule type="cellIs" dxfId="229" priority="36" operator="between">
      <formula>0.751</formula>
      <formula>0.999</formula>
    </cfRule>
    <cfRule type="cellIs" dxfId="228" priority="37" operator="between">
      <formula>0</formula>
      <formula>0.75</formula>
    </cfRule>
  </conditionalFormatting>
  <conditionalFormatting sqref="S59 S53:S57 S44:S50 S40:S42 S35:S37 S28:S32 S21:S25 S15:S18 S9:S12 U9:U12 U15:U18 U21:U25 U28:U32 U35:U37 U40:U42 U44:U50 U53:U57 U59 W59 W53:W57 W44:W50 W40:W42 W35:W37 W28:W32 W21:W25 W15:W18 W9:W12 Y9:Y12 Y15:Y18 Y21:Y25 Y28:Y32 Y35:Y37 Y40:Y42 Y44:Y50 Y53:Y57 Y59 Q9:Q12 Q62 Q59 Q53:Q57 Q40:Q42 Q44:Q50 Q35:Q37 Q21:Q25 Q15:Q18 Q28:Q32">
    <cfRule type="cellIs" dxfId="227" priority="30" operator="equal">
      <formula>"NO TARGET"</formula>
    </cfRule>
    <cfRule type="cellIs" dxfId="226" priority="31" operator="greaterThanOrEqual">
      <formula>1</formula>
    </cfRule>
    <cfRule type="cellIs" dxfId="225" priority="32" operator="between">
      <formula>0.751</formula>
      <formula>0.999</formula>
    </cfRule>
    <cfRule type="cellIs" dxfId="224" priority="33" operator="between">
      <formula>0</formula>
      <formula>0.75</formula>
    </cfRule>
  </conditionalFormatting>
  <conditionalFormatting sqref="I9:I12 I21:I25 I28:I32 I35:I37 I40:I42 I44:I50 I53:I57 I59 I15:I18">
    <cfRule type="cellIs" dxfId="223" priority="26" operator="equal">
      <formula>"NO TARGET"</formula>
    </cfRule>
    <cfRule type="cellIs" dxfId="222" priority="27" operator="greaterThanOrEqual">
      <formula>1</formula>
    </cfRule>
    <cfRule type="cellIs" dxfId="221" priority="28" operator="between">
      <formula>0.751</formula>
      <formula>0.999</formula>
    </cfRule>
    <cfRule type="cellIs" dxfId="220" priority="29" operator="between">
      <formula>0</formula>
      <formula>0.75</formula>
    </cfRule>
  </conditionalFormatting>
  <conditionalFormatting sqref="I62">
    <cfRule type="cellIs" dxfId="219" priority="9" operator="equal">
      <formula>"NO TARGET"</formula>
    </cfRule>
    <cfRule type="cellIs" dxfId="218" priority="10" operator="greaterThanOrEqual">
      <formula>1</formula>
    </cfRule>
    <cfRule type="cellIs" dxfId="217" priority="11" operator="between">
      <formula>0.751</formula>
      <formula>0.999</formula>
    </cfRule>
    <cfRule type="cellIs" dxfId="216" priority="12" operator="between">
      <formula>0</formula>
      <formula>0.75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3"/>
  <sheetViews>
    <sheetView showGridLines="0" zoomScaleNormal="100" workbookViewId="0">
      <selection activeCell="S17" sqref="S17"/>
    </sheetView>
  </sheetViews>
  <sheetFormatPr defaultRowHeight="15" x14ac:dyDescent="0.25"/>
  <cols>
    <col min="1" max="1" width="38.7109375" style="1" customWidth="1"/>
    <col min="2" max="2" width="2.7109375" style="5" customWidth="1"/>
    <col min="3" max="5" width="9.140625" style="1"/>
    <col min="6" max="6" width="0.85546875" style="5" customWidth="1"/>
    <col min="7" max="7" width="10.42578125" style="1" customWidth="1"/>
    <col min="8" max="8" width="2.7109375" style="5" customWidth="1"/>
    <col min="9" max="9" width="9.140625" style="5"/>
    <col min="10" max="10" width="0.85546875" style="5" customWidth="1"/>
    <col min="11" max="11" width="9.140625" style="5"/>
    <col min="12" max="12" width="0.85546875" style="5" customWidth="1"/>
    <col min="13" max="13" width="9.140625" style="5"/>
    <col min="14" max="14" width="0.85546875" style="5" customWidth="1"/>
    <col min="15" max="15" width="9.140625" style="5"/>
    <col min="16" max="16" width="4.42578125" style="5" customWidth="1"/>
    <col min="17" max="43" width="9.140625" style="5"/>
    <col min="44" max="16384" width="9.140625" style="1"/>
  </cols>
  <sheetData>
    <row r="1" spans="1:22" ht="15" customHeight="1" x14ac:dyDescent="0.25">
      <c r="A1" s="26"/>
      <c r="B1" s="7"/>
      <c r="C1" s="17"/>
      <c r="D1" s="17"/>
      <c r="E1" s="17"/>
      <c r="F1" s="7"/>
      <c r="G1" s="17"/>
      <c r="H1" s="7"/>
    </row>
    <row r="2" spans="1:22" ht="15" customHeight="1" x14ac:dyDescent="0.25">
      <c r="A2" s="248" t="s">
        <v>50</v>
      </c>
      <c r="B2" s="8"/>
      <c r="C2" s="18"/>
      <c r="D2" s="18"/>
      <c r="E2" s="18"/>
      <c r="F2" s="8"/>
      <c r="G2" s="18"/>
      <c r="H2" s="8"/>
    </row>
    <row r="3" spans="1:22" ht="15" customHeight="1" x14ac:dyDescent="0.25">
      <c r="A3" s="248"/>
      <c r="B3" s="9"/>
      <c r="C3" s="19"/>
      <c r="D3" s="19"/>
      <c r="E3" s="19"/>
      <c r="F3" s="9"/>
      <c r="G3" s="19"/>
      <c r="H3" s="9"/>
    </row>
    <row r="4" spans="1:22" ht="15" customHeight="1" x14ac:dyDescent="0.25">
      <c r="A4" s="248"/>
      <c r="C4" s="249" t="s">
        <v>45</v>
      </c>
      <c r="D4" s="249"/>
      <c r="E4" s="249"/>
      <c r="F4" s="249"/>
      <c r="G4" s="249"/>
      <c r="H4" s="9"/>
      <c r="I4" s="251" t="s">
        <v>46</v>
      </c>
      <c r="J4" s="251"/>
      <c r="K4" s="251"/>
      <c r="L4" s="251"/>
      <c r="M4" s="251"/>
      <c r="N4" s="251"/>
      <c r="O4" s="251"/>
      <c r="Q4" s="247"/>
      <c r="R4" s="247"/>
      <c r="S4" s="247"/>
      <c r="T4" s="247"/>
      <c r="U4" s="247"/>
      <c r="V4" s="247"/>
    </row>
    <row r="5" spans="1:22" s="5" customFormat="1" x14ac:dyDescent="0.25">
      <c r="A5" s="248"/>
      <c r="C5" s="24"/>
      <c r="D5" s="24"/>
      <c r="E5" s="24"/>
      <c r="F5" s="10"/>
      <c r="G5" s="24"/>
      <c r="H5" s="9"/>
    </row>
    <row r="6" spans="1:22" x14ac:dyDescent="0.25">
      <c r="A6" s="5"/>
      <c r="C6" s="250" t="s">
        <v>49</v>
      </c>
      <c r="D6" s="250"/>
      <c r="E6" s="250"/>
      <c r="F6" s="250"/>
      <c r="G6" s="250"/>
      <c r="H6" s="9"/>
      <c r="I6" s="28" t="s">
        <v>39</v>
      </c>
      <c r="J6" s="29"/>
      <c r="K6" s="28" t="s">
        <v>36</v>
      </c>
      <c r="L6" s="29"/>
      <c r="M6" s="28" t="s">
        <v>37</v>
      </c>
      <c r="N6" s="29"/>
      <c r="O6" s="28" t="s">
        <v>38</v>
      </c>
    </row>
    <row r="7" spans="1:22" ht="33.75" customHeight="1" x14ac:dyDescent="0.25">
      <c r="A7" s="27"/>
      <c r="B7" s="11"/>
      <c r="C7" s="38" t="s">
        <v>43</v>
      </c>
      <c r="D7" s="38" t="str">
        <f>'[5]2.Q-PROGRESS DASHBOARD'!$D$7</f>
        <v>YTD VARIANCE</v>
      </c>
      <c r="E7" s="38" t="s">
        <v>35</v>
      </c>
      <c r="F7" s="12"/>
      <c r="G7" s="38" t="s">
        <v>44</v>
      </c>
      <c r="H7" s="9"/>
      <c r="I7" s="39" t="s">
        <v>47</v>
      </c>
      <c r="J7" s="29"/>
      <c r="K7" s="39" t="s">
        <v>47</v>
      </c>
      <c r="L7" s="29"/>
      <c r="M7" s="39" t="s">
        <v>47</v>
      </c>
      <c r="N7" s="29"/>
      <c r="O7" s="39" t="s">
        <v>47</v>
      </c>
    </row>
    <row r="8" spans="1:22" x14ac:dyDescent="0.25">
      <c r="A8" s="37" t="s">
        <v>3</v>
      </c>
      <c r="B8" s="20"/>
      <c r="C8" s="13"/>
      <c r="D8" s="13"/>
      <c r="E8" s="13"/>
      <c r="F8" s="21"/>
      <c r="G8" s="30"/>
      <c r="H8" s="9"/>
      <c r="I8" s="32" t="str">
        <f>I6</f>
        <v>Q1</v>
      </c>
      <c r="J8" s="29"/>
      <c r="K8" s="32" t="str">
        <f>K6</f>
        <v>Q2</v>
      </c>
      <c r="L8" s="29"/>
      <c r="M8" s="32" t="str">
        <f>M6</f>
        <v>Q3</v>
      </c>
      <c r="N8" s="29"/>
      <c r="O8" s="32" t="str">
        <f>O6</f>
        <v>Q4</v>
      </c>
    </row>
    <row r="9" spans="1:22" x14ac:dyDescent="0.25">
      <c r="A9" s="43" t="str">
        <f>'2.REGIONS DASHBOARD'!K4</f>
        <v>GAUTENG</v>
      </c>
      <c r="B9" s="22"/>
      <c r="C9" s="3"/>
      <c r="D9" s="3"/>
      <c r="E9" s="3"/>
      <c r="F9" s="16"/>
      <c r="G9" s="4"/>
      <c r="H9" s="9"/>
      <c r="I9" s="4"/>
      <c r="J9" s="29"/>
      <c r="K9" s="4"/>
      <c r="L9" s="29"/>
      <c r="M9" s="4"/>
      <c r="N9" s="29"/>
      <c r="O9" s="4"/>
    </row>
    <row r="10" spans="1:22" x14ac:dyDescent="0.25">
      <c r="A10" s="44" t="str">
        <f>'2.REGIONS DASHBOARD'!AA4</f>
        <v>KZN</v>
      </c>
      <c r="B10" s="22"/>
      <c r="C10" s="3"/>
      <c r="D10" s="3"/>
      <c r="E10" s="3"/>
      <c r="F10" s="16"/>
      <c r="G10" s="4"/>
      <c r="H10" s="9"/>
      <c r="I10" s="4"/>
      <c r="J10" s="29"/>
      <c r="K10" s="4"/>
      <c r="L10" s="29"/>
      <c r="M10" s="4"/>
      <c r="N10" s="29"/>
      <c r="O10" s="4"/>
    </row>
    <row r="11" spans="1:22" x14ac:dyDescent="0.25">
      <c r="A11" s="44" t="str">
        <f>'2.REGIONS DASHBOARD'!AQ4</f>
        <v>WESTERN CAPE</v>
      </c>
      <c r="B11" s="22"/>
      <c r="C11" s="3"/>
      <c r="D11" s="3"/>
      <c r="E11" s="3"/>
      <c r="F11" s="16"/>
      <c r="G11" s="4"/>
      <c r="H11" s="9"/>
      <c r="I11" s="4"/>
      <c r="J11" s="29"/>
      <c r="K11" s="4"/>
      <c r="L11" s="29"/>
      <c r="M11" s="4"/>
      <c r="N11" s="29"/>
      <c r="O11" s="4"/>
    </row>
    <row r="12" spans="1:22" x14ac:dyDescent="0.25">
      <c r="A12" s="44" t="s">
        <v>51</v>
      </c>
      <c r="B12" s="22"/>
      <c r="C12" s="3"/>
      <c r="D12" s="3"/>
      <c r="E12" s="3"/>
      <c r="F12" s="16"/>
      <c r="G12" s="45"/>
      <c r="H12" s="9"/>
      <c r="I12" s="46"/>
      <c r="J12" s="29"/>
      <c r="K12" s="46"/>
      <c r="L12" s="29"/>
      <c r="M12" s="46"/>
      <c r="N12" s="29"/>
      <c r="O12" s="46"/>
    </row>
    <row r="13" spans="1:22" s="5" customFormat="1" ht="6" customHeight="1" x14ac:dyDescent="0.25">
      <c r="A13" s="15"/>
      <c r="B13" s="22"/>
      <c r="C13" s="14"/>
      <c r="D13" s="14"/>
      <c r="E13" s="14"/>
      <c r="F13" s="21"/>
      <c r="G13" s="23"/>
      <c r="H13" s="9"/>
      <c r="J13" s="29"/>
      <c r="L13" s="29"/>
      <c r="N13" s="29"/>
    </row>
    <row r="14" spans="1:22" s="5" customFormat="1" x14ac:dyDescent="0.25">
      <c r="A14" s="37" t="s">
        <v>6</v>
      </c>
      <c r="B14" s="20"/>
      <c r="C14" s="13"/>
      <c r="D14" s="13"/>
      <c r="E14" s="13"/>
      <c r="F14" s="21"/>
      <c r="G14" s="30"/>
      <c r="H14" s="9"/>
      <c r="I14" s="32"/>
      <c r="J14" s="29"/>
      <c r="K14" s="32"/>
      <c r="L14" s="29"/>
      <c r="M14" s="32"/>
      <c r="O14" s="32"/>
    </row>
    <row r="15" spans="1:22" s="5" customFormat="1" x14ac:dyDescent="0.25">
      <c r="A15" s="34" t="s">
        <v>40</v>
      </c>
      <c r="B15" s="22"/>
      <c r="C15" s="3"/>
      <c r="D15" s="3"/>
      <c r="E15" s="3"/>
      <c r="F15" s="16"/>
      <c r="G15" s="4"/>
      <c r="H15" s="9"/>
      <c r="I15" s="4"/>
      <c r="J15" s="29"/>
      <c r="K15" s="4"/>
      <c r="L15" s="29"/>
      <c r="M15" s="4"/>
      <c r="O15" s="4"/>
    </row>
    <row r="16" spans="1:22" s="5" customFormat="1" x14ac:dyDescent="0.25">
      <c r="A16" s="2" t="s">
        <v>41</v>
      </c>
      <c r="B16" s="22"/>
      <c r="C16" s="3"/>
      <c r="D16" s="3"/>
      <c r="E16" s="3"/>
      <c r="F16" s="16"/>
      <c r="G16" s="4"/>
      <c r="H16" s="9"/>
      <c r="I16" s="4"/>
      <c r="J16" s="29"/>
      <c r="K16" s="4"/>
      <c r="L16" s="29"/>
      <c r="M16" s="4"/>
      <c r="O16" s="4"/>
    </row>
    <row r="17" spans="1:22" s="5" customFormat="1" x14ac:dyDescent="0.25">
      <c r="A17" s="2" t="s">
        <v>42</v>
      </c>
      <c r="B17" s="22"/>
      <c r="C17" s="3"/>
      <c r="D17" s="3"/>
      <c r="E17" s="3"/>
      <c r="F17" s="16"/>
      <c r="G17" s="4"/>
      <c r="H17" s="9"/>
      <c r="I17" s="4"/>
      <c r="J17" s="29"/>
      <c r="K17" s="4"/>
      <c r="L17" s="29"/>
      <c r="M17" s="4"/>
      <c r="O17" s="4"/>
    </row>
    <row r="18" spans="1:22" s="5" customFormat="1" ht="6" customHeight="1" x14ac:dyDescent="0.25">
      <c r="A18" s="15"/>
      <c r="B18" s="22"/>
      <c r="C18" s="14"/>
      <c r="D18" s="14"/>
      <c r="E18" s="14"/>
      <c r="F18" s="21"/>
      <c r="G18" s="23"/>
      <c r="H18" s="9"/>
      <c r="J18" s="29"/>
      <c r="L18" s="29"/>
    </row>
    <row r="19" spans="1:22" s="5" customFormat="1" x14ac:dyDescent="0.25">
      <c r="A19" s="37" t="s">
        <v>10</v>
      </c>
      <c r="B19" s="20"/>
      <c r="C19" s="13"/>
      <c r="D19" s="13"/>
      <c r="E19" s="13"/>
      <c r="F19" s="21"/>
      <c r="G19" s="30"/>
      <c r="H19" s="9"/>
      <c r="I19" s="32"/>
      <c r="K19" s="32"/>
      <c r="M19" s="32"/>
      <c r="O19" s="32"/>
    </row>
    <row r="20" spans="1:22" s="5" customFormat="1" x14ac:dyDescent="0.25">
      <c r="A20" s="34" t="s">
        <v>40</v>
      </c>
      <c r="B20" s="22"/>
      <c r="C20" s="3"/>
      <c r="D20" s="25"/>
      <c r="E20" s="25"/>
      <c r="F20" s="16"/>
      <c r="G20" s="4"/>
      <c r="H20" s="16"/>
      <c r="I20" s="4"/>
      <c r="J20" s="29"/>
      <c r="K20" s="4"/>
      <c r="L20" s="29"/>
      <c r="M20" s="4"/>
      <c r="N20" s="29"/>
      <c r="O20" s="4"/>
    </row>
    <row r="21" spans="1:22" s="5" customFormat="1" x14ac:dyDescent="0.25">
      <c r="A21" s="2" t="s">
        <v>41</v>
      </c>
      <c r="B21" s="22"/>
      <c r="C21" s="3"/>
      <c r="D21" s="25"/>
      <c r="E21" s="25"/>
      <c r="F21" s="16"/>
      <c r="G21" s="4"/>
      <c r="H21" s="16"/>
      <c r="I21" s="4"/>
      <c r="J21" s="29"/>
      <c r="K21" s="4"/>
      <c r="L21" s="29"/>
      <c r="M21" s="4"/>
      <c r="N21" s="29"/>
      <c r="O21" s="4"/>
      <c r="Q21" s="247"/>
      <c r="R21" s="247"/>
      <c r="S21" s="247"/>
      <c r="T21" s="247"/>
      <c r="U21" s="247"/>
      <c r="V21" s="247"/>
    </row>
    <row r="22" spans="1:22" s="5" customFormat="1" x14ac:dyDescent="0.25">
      <c r="A22" s="2" t="s">
        <v>42</v>
      </c>
      <c r="B22" s="22"/>
      <c r="C22" s="3"/>
      <c r="D22" s="25"/>
      <c r="E22" s="25"/>
      <c r="F22" s="16"/>
      <c r="G22" s="4"/>
      <c r="H22" s="16"/>
      <c r="I22" s="4"/>
      <c r="J22" s="29"/>
      <c r="K22" s="4"/>
      <c r="L22" s="29"/>
      <c r="M22" s="4"/>
      <c r="N22" s="29"/>
      <c r="O22" s="4"/>
    </row>
    <row r="23" spans="1:22" s="5" customFormat="1" ht="6" customHeight="1" x14ac:dyDescent="0.25">
      <c r="A23" s="15"/>
      <c r="B23" s="22"/>
      <c r="C23" s="14"/>
      <c r="D23" s="14"/>
      <c r="E23" s="14"/>
      <c r="F23" s="21"/>
      <c r="G23" s="23"/>
      <c r="H23" s="33"/>
    </row>
    <row r="24" spans="1:22" s="5" customFormat="1" x14ac:dyDescent="0.25">
      <c r="A24" s="37" t="s">
        <v>14</v>
      </c>
      <c r="B24" s="20"/>
      <c r="C24" s="13"/>
      <c r="D24" s="13"/>
      <c r="E24" s="13"/>
      <c r="F24" s="21"/>
      <c r="G24" s="30"/>
      <c r="H24" s="31"/>
      <c r="I24" s="32"/>
      <c r="K24" s="32"/>
      <c r="M24" s="32"/>
      <c r="O24" s="32"/>
    </row>
    <row r="25" spans="1:22" s="5" customFormat="1" x14ac:dyDescent="0.25">
      <c r="A25" s="34" t="s">
        <v>40</v>
      </c>
      <c r="B25" s="22"/>
      <c r="C25" s="3"/>
      <c r="D25" s="25"/>
      <c r="E25" s="25"/>
      <c r="F25" s="16"/>
      <c r="G25" s="4"/>
      <c r="H25" s="16"/>
      <c r="I25" s="4"/>
      <c r="J25" s="29"/>
      <c r="K25" s="4"/>
      <c r="L25" s="29"/>
      <c r="M25" s="4"/>
      <c r="N25" s="29"/>
      <c r="O25" s="4"/>
    </row>
    <row r="26" spans="1:22" s="5" customFormat="1" x14ac:dyDescent="0.25">
      <c r="A26" s="2" t="s">
        <v>41</v>
      </c>
      <c r="B26" s="22"/>
      <c r="C26" s="3"/>
      <c r="D26" s="25"/>
      <c r="E26" s="25"/>
      <c r="F26" s="16"/>
      <c r="G26" s="4"/>
      <c r="H26" s="16"/>
      <c r="I26" s="4"/>
      <c r="J26" s="29"/>
      <c r="K26" s="4"/>
      <c r="L26" s="29"/>
      <c r="M26" s="4"/>
      <c r="N26" s="29"/>
      <c r="O26" s="4"/>
    </row>
    <row r="27" spans="1:22" s="5" customFormat="1" x14ac:dyDescent="0.25">
      <c r="A27" s="2" t="s">
        <v>42</v>
      </c>
      <c r="B27" s="22"/>
      <c r="C27" s="3"/>
      <c r="D27" s="25"/>
      <c r="E27" s="25"/>
      <c r="F27" s="16"/>
      <c r="G27" s="4"/>
      <c r="H27" s="16"/>
      <c r="I27" s="4"/>
      <c r="J27" s="29"/>
      <c r="K27" s="4"/>
      <c r="L27" s="29"/>
      <c r="M27" s="4"/>
      <c r="N27" s="29"/>
      <c r="O27" s="4"/>
    </row>
    <row r="28" spans="1:22" s="5" customFormat="1" ht="6" customHeight="1" x14ac:dyDescent="0.25">
      <c r="A28" s="15"/>
      <c r="B28" s="22"/>
      <c r="C28" s="14"/>
      <c r="D28" s="14"/>
      <c r="E28" s="14"/>
      <c r="F28" s="21"/>
      <c r="G28" s="23"/>
      <c r="H28" s="33"/>
    </row>
    <row r="29" spans="1:22" s="5" customFormat="1" x14ac:dyDescent="0.25">
      <c r="A29" s="37" t="s">
        <v>53</v>
      </c>
      <c r="B29" s="20"/>
      <c r="C29" s="13"/>
      <c r="D29" s="13"/>
      <c r="E29" s="13"/>
      <c r="F29" s="21"/>
      <c r="G29" s="30"/>
      <c r="H29" s="31"/>
      <c r="I29" s="32"/>
      <c r="K29" s="32"/>
      <c r="M29" s="32"/>
      <c r="O29" s="32"/>
    </row>
    <row r="30" spans="1:22" s="5" customFormat="1" x14ac:dyDescent="0.25">
      <c r="A30" s="34" t="s">
        <v>40</v>
      </c>
      <c r="B30" s="22"/>
      <c r="C30" s="3"/>
      <c r="D30" s="25"/>
      <c r="E30" s="25"/>
      <c r="F30" s="16"/>
      <c r="G30" s="4"/>
      <c r="H30" s="16"/>
      <c r="I30" s="4"/>
      <c r="K30" s="4"/>
      <c r="M30" s="4"/>
      <c r="O30" s="4"/>
    </row>
    <row r="31" spans="1:22" s="5" customFormat="1" x14ac:dyDescent="0.25">
      <c r="A31" s="2" t="s">
        <v>41</v>
      </c>
      <c r="B31" s="22"/>
      <c r="C31" s="3"/>
      <c r="D31" s="25"/>
      <c r="E31" s="25"/>
      <c r="F31" s="16"/>
      <c r="G31" s="4"/>
      <c r="H31" s="16"/>
      <c r="I31" s="4"/>
      <c r="K31" s="4"/>
      <c r="M31" s="4"/>
      <c r="N31" s="29"/>
      <c r="O31" s="4"/>
    </row>
    <row r="32" spans="1:22" s="5" customFormat="1" x14ac:dyDescent="0.25">
      <c r="A32" s="2" t="s">
        <v>42</v>
      </c>
      <c r="B32" s="22"/>
      <c r="C32" s="3"/>
      <c r="D32" s="25"/>
      <c r="E32" s="25"/>
      <c r="F32" s="16"/>
      <c r="G32" s="4"/>
      <c r="H32" s="16"/>
      <c r="I32" s="4"/>
      <c r="J32" s="29"/>
      <c r="K32" s="4"/>
      <c r="L32" s="29"/>
      <c r="M32" s="4"/>
      <c r="N32" s="29"/>
      <c r="O32" s="4"/>
    </row>
    <row r="33" spans="1:15" s="5" customFormat="1" ht="6" customHeight="1" x14ac:dyDescent="0.25">
      <c r="A33" s="15"/>
      <c r="B33" s="22"/>
      <c r="C33" s="14"/>
      <c r="D33" s="14"/>
      <c r="E33" s="14"/>
      <c r="F33" s="21"/>
      <c r="G33" s="23"/>
      <c r="H33" s="33"/>
    </row>
    <row r="34" spans="1:15" s="5" customFormat="1" x14ac:dyDescent="0.25">
      <c r="A34" s="37" t="s">
        <v>54</v>
      </c>
      <c r="B34" s="20"/>
      <c r="C34" s="13"/>
      <c r="D34" s="13"/>
      <c r="E34" s="13"/>
      <c r="F34" s="21"/>
      <c r="G34" s="30"/>
      <c r="H34" s="31"/>
      <c r="I34" s="32"/>
      <c r="K34" s="32"/>
      <c r="M34" s="32"/>
      <c r="O34" s="32"/>
    </row>
    <row r="35" spans="1:15" s="5" customFormat="1" x14ac:dyDescent="0.25">
      <c r="A35" s="34" t="s">
        <v>40</v>
      </c>
      <c r="B35" s="22"/>
      <c r="C35" s="3"/>
      <c r="D35" s="25"/>
      <c r="E35" s="25"/>
      <c r="F35" s="16"/>
      <c r="G35" s="4"/>
      <c r="H35" s="16"/>
      <c r="I35" s="4"/>
      <c r="J35" s="29"/>
      <c r="K35" s="4"/>
      <c r="L35" s="29"/>
      <c r="M35" s="4"/>
      <c r="N35" s="29"/>
      <c r="O35" s="4"/>
    </row>
    <row r="36" spans="1:15" s="5" customFormat="1" x14ac:dyDescent="0.25">
      <c r="A36" s="2" t="s">
        <v>41</v>
      </c>
      <c r="B36" s="22"/>
      <c r="C36" s="3"/>
      <c r="D36" s="25"/>
      <c r="E36" s="25"/>
      <c r="F36" s="16"/>
      <c r="G36" s="4"/>
      <c r="H36" s="16"/>
      <c r="I36" s="4"/>
      <c r="J36" s="29"/>
      <c r="K36" s="4"/>
      <c r="L36" s="29"/>
      <c r="M36" s="4"/>
      <c r="N36" s="29"/>
      <c r="O36" s="4"/>
    </row>
    <row r="37" spans="1:15" s="5" customFormat="1" x14ac:dyDescent="0.25">
      <c r="A37" s="2" t="s">
        <v>42</v>
      </c>
      <c r="B37" s="22"/>
      <c r="C37" s="3"/>
      <c r="D37" s="25"/>
      <c r="E37" s="25"/>
      <c r="F37" s="16"/>
      <c r="G37" s="4"/>
      <c r="H37" s="16"/>
      <c r="I37" s="4"/>
      <c r="J37" s="29"/>
      <c r="K37" s="4"/>
      <c r="L37" s="29"/>
      <c r="M37" s="4"/>
      <c r="N37" s="29"/>
      <c r="O37" s="4"/>
    </row>
    <row r="38" spans="1:15" s="5" customFormat="1" ht="6" customHeight="1" x14ac:dyDescent="0.25">
      <c r="A38" s="15"/>
      <c r="B38" s="22"/>
      <c r="C38" s="14"/>
      <c r="D38" s="14"/>
      <c r="E38" s="14"/>
      <c r="F38" s="21"/>
      <c r="G38" s="23"/>
      <c r="H38" s="33"/>
    </row>
    <row r="39" spans="1:15" s="5" customFormat="1" x14ac:dyDescent="0.25">
      <c r="A39" s="37" t="s">
        <v>19</v>
      </c>
      <c r="B39" s="20"/>
      <c r="C39" s="13"/>
      <c r="D39" s="13"/>
      <c r="E39" s="13"/>
      <c r="F39" s="21"/>
      <c r="G39" s="30"/>
      <c r="H39" s="31"/>
      <c r="I39" s="32"/>
      <c r="K39" s="32"/>
      <c r="M39" s="32"/>
      <c r="O39" s="32"/>
    </row>
    <row r="40" spans="1:15" s="5" customFormat="1" x14ac:dyDescent="0.25">
      <c r="A40" s="34" t="s">
        <v>40</v>
      </c>
      <c r="B40" s="22"/>
      <c r="C40" s="3"/>
      <c r="D40" s="25"/>
      <c r="E40" s="25"/>
      <c r="F40" s="16"/>
      <c r="G40" s="4"/>
      <c r="H40" s="16"/>
      <c r="I40" s="4"/>
      <c r="J40" s="29"/>
      <c r="K40" s="4"/>
      <c r="L40" s="29"/>
      <c r="M40" s="4"/>
      <c r="N40" s="29"/>
      <c r="O40" s="4"/>
    </row>
    <row r="41" spans="1:15" s="5" customFormat="1" x14ac:dyDescent="0.25">
      <c r="A41" s="2" t="s">
        <v>41</v>
      </c>
      <c r="B41" s="22"/>
      <c r="C41" s="3"/>
      <c r="D41" s="25"/>
      <c r="E41" s="25"/>
      <c r="F41" s="16"/>
      <c r="G41" s="4"/>
      <c r="H41" s="16"/>
      <c r="I41" s="4"/>
      <c r="J41" s="29"/>
      <c r="K41" s="4"/>
      <c r="L41" s="29"/>
      <c r="M41" s="4"/>
      <c r="N41" s="29"/>
      <c r="O41" s="4"/>
    </row>
    <row r="42" spans="1:15" s="5" customFormat="1" x14ac:dyDescent="0.25">
      <c r="A42" s="2" t="s">
        <v>42</v>
      </c>
      <c r="B42" s="22"/>
      <c r="C42" s="3"/>
      <c r="D42" s="25"/>
      <c r="E42" s="25"/>
      <c r="F42" s="16"/>
      <c r="G42" s="4"/>
      <c r="H42" s="16"/>
      <c r="I42" s="4"/>
      <c r="J42" s="29"/>
      <c r="K42" s="4"/>
      <c r="L42" s="29"/>
      <c r="M42" s="4"/>
      <c r="N42" s="29"/>
      <c r="O42" s="4"/>
    </row>
    <row r="43" spans="1:15" s="5" customFormat="1" ht="6" customHeight="1" x14ac:dyDescent="0.25">
      <c r="A43" s="15"/>
      <c r="B43" s="22"/>
      <c r="C43" s="14"/>
      <c r="D43" s="14"/>
      <c r="E43" s="14"/>
      <c r="F43" s="21"/>
      <c r="G43" s="23"/>
      <c r="H43" s="33"/>
    </row>
    <row r="44" spans="1:15" s="5" customFormat="1" x14ac:dyDescent="0.25">
      <c r="A44" s="37" t="s">
        <v>20</v>
      </c>
      <c r="B44" s="20"/>
      <c r="C44" s="13"/>
      <c r="D44" s="13"/>
      <c r="E44" s="13"/>
      <c r="F44" s="21"/>
      <c r="G44" s="30"/>
      <c r="H44" s="31"/>
      <c r="I44" s="32"/>
      <c r="K44" s="32"/>
      <c r="M44" s="32"/>
      <c r="O44" s="32"/>
    </row>
    <row r="45" spans="1:15" s="5" customFormat="1" x14ac:dyDescent="0.25">
      <c r="A45" s="34" t="s">
        <v>40</v>
      </c>
      <c r="B45" s="22"/>
      <c r="C45" s="3"/>
      <c r="D45" s="25"/>
      <c r="E45" s="25"/>
      <c r="F45" s="16"/>
      <c r="G45" s="4"/>
      <c r="H45" s="16"/>
      <c r="I45" s="4"/>
      <c r="J45" s="29"/>
      <c r="K45" s="4"/>
      <c r="L45" s="29"/>
      <c r="M45" s="4"/>
      <c r="N45" s="29"/>
      <c r="O45" s="4"/>
    </row>
    <row r="46" spans="1:15" s="5" customFormat="1" x14ac:dyDescent="0.25">
      <c r="A46" s="2" t="s">
        <v>41</v>
      </c>
      <c r="B46" s="22"/>
      <c r="C46" s="3"/>
      <c r="D46" s="25"/>
      <c r="E46" s="25"/>
      <c r="F46" s="16"/>
      <c r="G46" s="4"/>
      <c r="H46" s="16"/>
      <c r="I46" s="4"/>
      <c r="J46" s="29"/>
      <c r="K46" s="4"/>
      <c r="L46" s="29"/>
      <c r="M46" s="4"/>
      <c r="N46" s="29"/>
      <c r="O46" s="4"/>
    </row>
    <row r="47" spans="1:15" s="5" customFormat="1" x14ac:dyDescent="0.25">
      <c r="A47" s="2" t="s">
        <v>42</v>
      </c>
      <c r="B47" s="22"/>
      <c r="C47" s="3"/>
      <c r="D47" s="25"/>
      <c r="E47" s="25"/>
      <c r="F47" s="16"/>
      <c r="G47" s="4"/>
      <c r="H47" s="16"/>
      <c r="I47" s="4"/>
      <c r="J47" s="29"/>
      <c r="K47" s="4"/>
      <c r="L47" s="29"/>
      <c r="M47" s="4"/>
      <c r="N47" s="29"/>
      <c r="O47" s="4"/>
    </row>
    <row r="48" spans="1:15" s="5" customFormat="1" ht="6" customHeight="1" x14ac:dyDescent="0.25">
      <c r="A48" s="15"/>
      <c r="B48" s="22"/>
      <c r="C48" s="14"/>
      <c r="D48" s="14"/>
      <c r="E48" s="14"/>
      <c r="F48" s="21"/>
      <c r="G48" s="23"/>
      <c r="H48" s="33"/>
    </row>
    <row r="49" spans="1:15" s="5" customFormat="1" x14ac:dyDescent="0.25">
      <c r="A49" s="37" t="s">
        <v>21</v>
      </c>
      <c r="B49" s="20"/>
      <c r="C49" s="13"/>
      <c r="D49" s="13"/>
      <c r="E49" s="13"/>
      <c r="F49" s="21"/>
      <c r="G49" s="30"/>
      <c r="H49" s="31"/>
      <c r="I49" s="32"/>
      <c r="K49" s="32"/>
      <c r="M49" s="32"/>
      <c r="O49" s="32"/>
    </row>
    <row r="50" spans="1:15" s="5" customFormat="1" x14ac:dyDescent="0.25">
      <c r="A50" s="34" t="s">
        <v>40</v>
      </c>
      <c r="B50" s="22"/>
      <c r="C50" s="3"/>
      <c r="D50" s="25"/>
      <c r="E50" s="25"/>
      <c r="F50" s="16"/>
      <c r="G50" s="4"/>
      <c r="H50" s="16"/>
      <c r="I50" s="4"/>
      <c r="J50" s="29"/>
      <c r="K50" s="4"/>
      <c r="L50" s="29"/>
      <c r="M50" s="4"/>
      <c r="N50" s="29"/>
      <c r="O50" s="4"/>
    </row>
    <row r="51" spans="1:15" s="5" customFormat="1" x14ac:dyDescent="0.25">
      <c r="A51" s="2" t="s">
        <v>41</v>
      </c>
      <c r="B51" s="22"/>
      <c r="C51" s="3"/>
      <c r="D51" s="25"/>
      <c r="E51" s="25"/>
      <c r="F51" s="16"/>
      <c r="G51" s="4"/>
      <c r="H51" s="16"/>
      <c r="I51" s="4"/>
      <c r="J51" s="29"/>
      <c r="K51" s="4"/>
      <c r="L51" s="29"/>
      <c r="M51" s="4"/>
      <c r="N51" s="29"/>
      <c r="O51" s="4"/>
    </row>
    <row r="52" spans="1:15" s="5" customFormat="1" x14ac:dyDescent="0.25">
      <c r="A52" s="2" t="s">
        <v>42</v>
      </c>
      <c r="B52" s="22"/>
      <c r="C52" s="3"/>
      <c r="D52" s="25"/>
      <c r="E52" s="25"/>
      <c r="F52" s="16"/>
      <c r="G52" s="4"/>
      <c r="H52" s="16"/>
      <c r="I52" s="4"/>
      <c r="J52" s="29"/>
      <c r="K52" s="4"/>
      <c r="L52" s="29"/>
      <c r="M52" s="4"/>
      <c r="N52" s="29"/>
      <c r="O52" s="4"/>
    </row>
    <row r="53" spans="1:15" s="5" customFormat="1" ht="6" customHeight="1" x14ac:dyDescent="0.25">
      <c r="A53" s="15"/>
      <c r="B53" s="22"/>
      <c r="C53" s="14"/>
      <c r="D53" s="14"/>
      <c r="E53" s="14"/>
      <c r="F53" s="21"/>
      <c r="G53" s="23"/>
      <c r="H53" s="33"/>
    </row>
    <row r="54" spans="1:15" s="5" customFormat="1" x14ac:dyDescent="0.25">
      <c r="A54" s="37" t="s">
        <v>22</v>
      </c>
      <c r="B54" s="20"/>
      <c r="C54" s="13"/>
      <c r="D54" s="13"/>
      <c r="E54" s="13"/>
      <c r="F54" s="21"/>
      <c r="G54" s="30"/>
      <c r="H54" s="31"/>
      <c r="I54" s="32"/>
      <c r="K54" s="32"/>
      <c r="M54" s="32"/>
      <c r="O54" s="32"/>
    </row>
    <row r="55" spans="1:15" s="5" customFormat="1" x14ac:dyDescent="0.25">
      <c r="A55" s="34" t="s">
        <v>40</v>
      </c>
      <c r="B55" s="22"/>
      <c r="C55" s="3"/>
      <c r="D55" s="25"/>
      <c r="E55" s="25"/>
      <c r="F55" s="16"/>
      <c r="G55" s="4"/>
      <c r="H55" s="16"/>
      <c r="I55" s="4"/>
      <c r="J55" s="29"/>
      <c r="K55" s="4"/>
      <c r="L55" s="29"/>
      <c r="M55" s="4"/>
      <c r="N55" s="29"/>
      <c r="O55" s="4"/>
    </row>
    <row r="56" spans="1:15" s="5" customFormat="1" x14ac:dyDescent="0.25">
      <c r="A56" s="2" t="s">
        <v>41</v>
      </c>
      <c r="B56" s="22"/>
      <c r="C56" s="3"/>
      <c r="D56" s="25"/>
      <c r="E56" s="25"/>
      <c r="F56" s="16"/>
      <c r="G56" s="4"/>
      <c r="H56" s="16"/>
      <c r="I56" s="4"/>
      <c r="J56" s="29"/>
      <c r="K56" s="4"/>
      <c r="L56" s="29"/>
      <c r="M56" s="4"/>
      <c r="N56" s="29"/>
      <c r="O56" s="4"/>
    </row>
    <row r="57" spans="1:15" s="5" customFormat="1" x14ac:dyDescent="0.25">
      <c r="A57" s="2" t="s">
        <v>42</v>
      </c>
      <c r="B57" s="22"/>
      <c r="C57" s="3"/>
      <c r="D57" s="25"/>
      <c r="E57" s="25"/>
      <c r="F57" s="16"/>
      <c r="G57" s="4"/>
      <c r="H57" s="16"/>
      <c r="I57" s="4"/>
      <c r="J57" s="29"/>
      <c r="K57" s="4"/>
      <c r="L57" s="29"/>
      <c r="M57" s="4"/>
      <c r="N57" s="29"/>
      <c r="O57" s="4"/>
    </row>
    <row r="58" spans="1:15" s="5" customFormat="1" ht="6" customHeight="1" x14ac:dyDescent="0.25">
      <c r="A58" s="15"/>
      <c r="B58" s="22"/>
      <c r="C58" s="14"/>
      <c r="D58" s="14"/>
      <c r="E58" s="14"/>
      <c r="F58" s="21"/>
      <c r="G58" s="23"/>
      <c r="H58" s="33"/>
    </row>
    <row r="59" spans="1:15" s="5" customFormat="1" x14ac:dyDescent="0.25">
      <c r="A59" s="37" t="s">
        <v>23</v>
      </c>
      <c r="B59" s="20"/>
      <c r="C59" s="13"/>
      <c r="D59" s="13"/>
      <c r="E59" s="13"/>
      <c r="F59" s="21"/>
      <c r="G59" s="30"/>
      <c r="H59" s="31"/>
      <c r="I59" s="32"/>
      <c r="K59" s="32"/>
      <c r="M59" s="32"/>
      <c r="O59" s="32"/>
    </row>
    <row r="60" spans="1:15" s="5" customFormat="1" x14ac:dyDescent="0.25">
      <c r="A60" s="34" t="s">
        <v>40</v>
      </c>
      <c r="B60" s="22"/>
      <c r="C60" s="3"/>
      <c r="D60" s="25"/>
      <c r="E60" s="25"/>
      <c r="F60" s="16"/>
      <c r="G60" s="4"/>
      <c r="H60" s="16"/>
      <c r="I60" s="4"/>
      <c r="J60" s="29"/>
      <c r="K60" s="4"/>
      <c r="L60" s="29"/>
      <c r="M60" s="4"/>
      <c r="N60" s="29"/>
      <c r="O60" s="4"/>
    </row>
    <row r="61" spans="1:15" s="5" customFormat="1" x14ac:dyDescent="0.25">
      <c r="A61" s="2" t="s">
        <v>41</v>
      </c>
      <c r="B61" s="22"/>
      <c r="C61" s="3"/>
      <c r="D61" s="25"/>
      <c r="E61" s="25"/>
      <c r="F61" s="16"/>
      <c r="G61" s="4"/>
      <c r="H61" s="16"/>
      <c r="I61" s="4"/>
      <c r="J61" s="29"/>
      <c r="K61" s="4"/>
      <c r="L61" s="29"/>
      <c r="M61" s="4"/>
      <c r="N61" s="29"/>
      <c r="O61" s="4"/>
    </row>
    <row r="62" spans="1:15" s="5" customFormat="1" x14ac:dyDescent="0.25">
      <c r="A62" s="2" t="s">
        <v>42</v>
      </c>
      <c r="B62" s="22"/>
      <c r="C62" s="3"/>
      <c r="D62" s="25"/>
      <c r="E62" s="25"/>
      <c r="F62" s="16"/>
      <c r="G62" s="4"/>
      <c r="H62" s="16"/>
      <c r="I62" s="4"/>
      <c r="J62" s="29"/>
      <c r="K62" s="4"/>
      <c r="L62" s="29"/>
      <c r="M62" s="4"/>
      <c r="N62" s="29"/>
      <c r="O62" s="4"/>
    </row>
    <row r="63" spans="1:15" s="5" customFormat="1" ht="6" customHeight="1" x14ac:dyDescent="0.25">
      <c r="A63" s="15"/>
      <c r="B63" s="22"/>
      <c r="C63" s="14"/>
      <c r="D63" s="14"/>
      <c r="E63" s="14"/>
      <c r="F63" s="21"/>
      <c r="G63" s="23"/>
      <c r="H63" s="33"/>
    </row>
    <row r="64" spans="1:15" s="5" customFormat="1" x14ac:dyDescent="0.25">
      <c r="A64" s="37" t="s">
        <v>24</v>
      </c>
      <c r="B64" s="20"/>
      <c r="C64" s="13"/>
      <c r="D64" s="13"/>
      <c r="E64" s="13"/>
      <c r="F64" s="21"/>
      <c r="G64" s="30"/>
      <c r="H64" s="31"/>
      <c r="I64" s="32"/>
      <c r="K64" s="32"/>
      <c r="M64" s="32"/>
      <c r="O64" s="32"/>
    </row>
    <row r="65" spans="1:25" s="5" customFormat="1" x14ac:dyDescent="0.25">
      <c r="A65" s="34" t="s">
        <v>40</v>
      </c>
      <c r="B65" s="22"/>
      <c r="C65" s="3"/>
      <c r="D65" s="25"/>
      <c r="E65" s="25"/>
      <c r="F65" s="16"/>
      <c r="G65" s="4"/>
      <c r="H65" s="16"/>
      <c r="I65" s="4"/>
      <c r="J65" s="29"/>
      <c r="K65" s="4"/>
      <c r="L65" s="29"/>
      <c r="M65" s="4"/>
      <c r="N65" s="29"/>
      <c r="O65" s="4"/>
    </row>
    <row r="66" spans="1:25" s="5" customFormat="1" x14ac:dyDescent="0.25">
      <c r="A66" s="2" t="s">
        <v>41</v>
      </c>
      <c r="B66" s="22"/>
      <c r="C66" s="3"/>
      <c r="D66" s="25"/>
      <c r="E66" s="25"/>
      <c r="F66" s="16"/>
      <c r="G66" s="4"/>
      <c r="H66" s="16"/>
      <c r="I66" s="4"/>
      <c r="J66" s="29"/>
      <c r="K66" s="4"/>
      <c r="L66" s="29"/>
      <c r="M66" s="4"/>
      <c r="N66" s="29"/>
      <c r="O66" s="4"/>
    </row>
    <row r="67" spans="1:25" s="5" customFormat="1" x14ac:dyDescent="0.25">
      <c r="A67" s="2" t="s">
        <v>42</v>
      </c>
      <c r="B67" s="22"/>
      <c r="C67" s="3"/>
      <c r="D67" s="25"/>
      <c r="E67" s="25"/>
      <c r="F67" s="16"/>
      <c r="G67" s="4"/>
      <c r="H67" s="16"/>
      <c r="I67" s="4"/>
      <c r="J67" s="29"/>
      <c r="K67" s="4"/>
      <c r="L67" s="29"/>
      <c r="M67" s="4"/>
      <c r="N67" s="29"/>
      <c r="O67" s="4"/>
    </row>
    <row r="68" spans="1:25" s="5" customFormat="1" ht="6" customHeight="1" x14ac:dyDescent="0.25">
      <c r="A68" s="15"/>
      <c r="B68" s="22"/>
      <c r="C68" s="14"/>
      <c r="D68" s="14"/>
      <c r="E68" s="14"/>
      <c r="F68" s="21"/>
      <c r="G68" s="23"/>
      <c r="H68" s="33"/>
    </row>
    <row r="69" spans="1:25" s="5" customFormat="1" x14ac:dyDescent="0.25">
      <c r="A69" s="36" t="s">
        <v>29</v>
      </c>
      <c r="B69" s="20"/>
      <c r="C69" s="13"/>
      <c r="D69" s="13"/>
      <c r="E69" s="13"/>
      <c r="F69" s="21"/>
      <c r="G69" s="30"/>
      <c r="H69" s="31"/>
      <c r="I69" s="32"/>
      <c r="K69" s="32"/>
      <c r="M69" s="32"/>
      <c r="O69" s="32"/>
    </row>
    <row r="70" spans="1:25" s="5" customFormat="1" x14ac:dyDescent="0.25">
      <c r="A70" s="34" t="s">
        <v>40</v>
      </c>
      <c r="B70" s="22"/>
      <c r="C70" s="3"/>
      <c r="D70" s="25"/>
      <c r="E70" s="25"/>
      <c r="F70" s="16"/>
      <c r="G70" s="4"/>
      <c r="H70" s="16"/>
      <c r="I70" s="4"/>
      <c r="J70" s="29"/>
      <c r="K70" s="4"/>
      <c r="L70" s="29"/>
      <c r="M70" s="4"/>
      <c r="N70" s="29"/>
      <c r="O70" s="4"/>
    </row>
    <row r="71" spans="1:25" s="5" customFormat="1" x14ac:dyDescent="0.25">
      <c r="A71" s="2" t="s">
        <v>41</v>
      </c>
      <c r="B71" s="22"/>
      <c r="C71" s="3"/>
      <c r="D71" s="25"/>
      <c r="E71" s="25"/>
      <c r="F71" s="16"/>
      <c r="G71" s="4"/>
      <c r="H71" s="16"/>
      <c r="I71" s="4"/>
      <c r="J71" s="29"/>
      <c r="K71" s="4"/>
      <c r="L71" s="29"/>
      <c r="M71" s="4"/>
      <c r="N71" s="29"/>
      <c r="O71" s="4"/>
    </row>
    <row r="72" spans="1:25" s="5" customFormat="1" x14ac:dyDescent="0.25">
      <c r="A72" s="2" t="s">
        <v>42</v>
      </c>
      <c r="B72" s="22"/>
      <c r="C72" s="3"/>
      <c r="D72" s="25"/>
      <c r="E72" s="25"/>
      <c r="F72" s="16"/>
      <c r="G72" s="4"/>
      <c r="H72" s="16"/>
      <c r="I72" s="4"/>
      <c r="J72" s="29"/>
      <c r="K72" s="4"/>
      <c r="L72" s="29"/>
      <c r="M72" s="4"/>
      <c r="N72" s="29"/>
      <c r="O72" s="4"/>
    </row>
    <row r="73" spans="1:25" s="5" customFormat="1" ht="6" customHeight="1" x14ac:dyDescent="0.25">
      <c r="A73" s="15"/>
      <c r="B73" s="22"/>
      <c r="C73" s="14"/>
      <c r="D73" s="14"/>
      <c r="E73" s="14"/>
      <c r="F73" s="21"/>
      <c r="G73" s="23"/>
      <c r="H73" s="33"/>
    </row>
    <row r="74" spans="1:25" s="5" customFormat="1" x14ac:dyDescent="0.25">
      <c r="A74" s="35" t="s">
        <v>30</v>
      </c>
      <c r="B74" s="20"/>
      <c r="C74" s="13"/>
      <c r="D74" s="13"/>
      <c r="E74" s="13"/>
      <c r="F74" s="21"/>
      <c r="G74" s="30"/>
      <c r="H74" s="31"/>
      <c r="I74" s="32"/>
      <c r="K74" s="32"/>
      <c r="M74" s="32"/>
      <c r="O74" s="32"/>
    </row>
    <row r="75" spans="1:25" s="5" customFormat="1" x14ac:dyDescent="0.25">
      <c r="A75" s="34" t="s">
        <v>40</v>
      </c>
      <c r="B75" s="22"/>
      <c r="C75" s="3"/>
      <c r="D75" s="25"/>
      <c r="E75" s="25"/>
      <c r="F75" s="16"/>
      <c r="G75" s="4"/>
      <c r="H75" s="16"/>
      <c r="I75" s="4"/>
      <c r="J75" s="29"/>
      <c r="K75" s="4"/>
      <c r="L75" s="29"/>
      <c r="M75" s="4"/>
      <c r="N75" s="29"/>
      <c r="O75" s="4"/>
    </row>
    <row r="76" spans="1:25" s="5" customFormat="1" x14ac:dyDescent="0.25">
      <c r="A76" s="2" t="s">
        <v>41</v>
      </c>
      <c r="B76" s="22"/>
      <c r="C76" s="3"/>
      <c r="D76" s="25"/>
      <c r="E76" s="25"/>
      <c r="F76" s="16"/>
      <c r="G76" s="4"/>
      <c r="H76" s="16"/>
      <c r="I76" s="4"/>
      <c r="J76" s="29"/>
      <c r="K76" s="4"/>
      <c r="L76" s="29"/>
      <c r="M76" s="4"/>
      <c r="N76" s="29"/>
      <c r="O76" s="4"/>
    </row>
    <row r="77" spans="1:25" s="5" customFormat="1" x14ac:dyDescent="0.25">
      <c r="A77" s="2" t="s">
        <v>42</v>
      </c>
      <c r="B77" s="22"/>
      <c r="C77" s="3"/>
      <c r="D77" s="25"/>
      <c r="E77" s="25"/>
      <c r="F77" s="16"/>
      <c r="G77" s="4"/>
      <c r="H77" s="16"/>
      <c r="I77" s="4"/>
      <c r="J77" s="29"/>
      <c r="K77" s="4"/>
      <c r="L77" s="29"/>
      <c r="M77" s="4"/>
      <c r="N77" s="29"/>
      <c r="O77" s="4"/>
    </row>
    <row r="78" spans="1:25" s="5" customFormat="1" x14ac:dyDescent="0.25"/>
    <row r="79" spans="1:25" s="5" customFormat="1" x14ac:dyDescent="0.25"/>
    <row r="80" spans="1:25" s="5" customFormat="1" x14ac:dyDescent="0.25">
      <c r="F80" s="6">
        <f>SUM(F75,F70,F65,F60,F55,F50,F45,F35,F30,F25,F20,F15,F9)</f>
        <v>0</v>
      </c>
      <c r="H80" s="40"/>
      <c r="J80" s="40"/>
      <c r="L80" s="40"/>
      <c r="N80" s="40"/>
      <c r="Q80" s="42"/>
      <c r="R80" s="42"/>
      <c r="S80" s="42"/>
      <c r="T80" s="42"/>
      <c r="U80" s="42"/>
      <c r="V80" s="42"/>
      <c r="W80" s="42"/>
      <c r="X80" s="42"/>
      <c r="Y80" s="42"/>
    </row>
    <row r="81" spans="6:25" s="5" customFormat="1" x14ac:dyDescent="0.25">
      <c r="F81" s="6">
        <f>SUM(F76,F71,F66,F61,F56,F51,F46,F36,F31,F26,F21,F16,F10)</f>
        <v>0</v>
      </c>
      <c r="H81" s="40"/>
      <c r="J81" s="40"/>
      <c r="L81" s="40"/>
      <c r="N81" s="40"/>
      <c r="Q81" s="47"/>
      <c r="R81" s="48"/>
      <c r="S81" s="48"/>
      <c r="T81" s="48"/>
      <c r="U81" s="49"/>
      <c r="V81" s="49"/>
      <c r="W81" s="49"/>
      <c r="X81" s="49"/>
      <c r="Y81" s="49"/>
    </row>
    <row r="82" spans="6:25" s="5" customFormat="1" x14ac:dyDescent="0.25">
      <c r="F82" s="6">
        <f>SUM(F77,F72,F67,F62,F57,F52,F47,F37,F32,F27,F22,F17,F11)</f>
        <v>0</v>
      </c>
      <c r="H82" s="40"/>
      <c r="J82" s="40"/>
      <c r="L82" s="40"/>
      <c r="N82" s="40"/>
      <c r="Q82" s="47"/>
      <c r="R82" s="48"/>
      <c r="S82" s="48"/>
      <c r="T82" s="48"/>
      <c r="U82" s="49"/>
      <c r="V82" s="49"/>
      <c r="W82" s="49"/>
      <c r="X82" s="49"/>
      <c r="Y82" s="49"/>
    </row>
    <row r="83" spans="6:25" s="5" customFormat="1" ht="15" customHeight="1" x14ac:dyDescent="0.25">
      <c r="H83" s="41"/>
      <c r="J83" s="41"/>
      <c r="L83" s="41"/>
      <c r="N83" s="41"/>
      <c r="Q83" s="47"/>
      <c r="R83" s="48"/>
      <c r="S83" s="48"/>
      <c r="T83" s="48"/>
      <c r="U83" s="49"/>
      <c r="V83" s="49"/>
      <c r="W83" s="49"/>
      <c r="X83" s="49"/>
      <c r="Y83" s="49"/>
    </row>
    <row r="84" spans="6:25" s="5" customFormat="1" x14ac:dyDescent="0.25">
      <c r="Q84" s="47"/>
      <c r="R84" s="42"/>
      <c r="S84" s="42"/>
      <c r="T84" s="42"/>
      <c r="U84" s="49"/>
      <c r="V84" s="49"/>
      <c r="W84" s="49"/>
      <c r="X84" s="49"/>
      <c r="Y84" s="49"/>
    </row>
    <row r="85" spans="6:25" s="5" customFormat="1" x14ac:dyDescent="0.25"/>
    <row r="86" spans="6:25" s="5" customFormat="1" x14ac:dyDescent="0.25"/>
    <row r="87" spans="6:25" s="5" customFormat="1" x14ac:dyDescent="0.25"/>
    <row r="88" spans="6:25" s="5" customFormat="1" x14ac:dyDescent="0.25"/>
    <row r="89" spans="6:25" s="5" customFormat="1" x14ac:dyDescent="0.25"/>
    <row r="90" spans="6:25" s="5" customFormat="1" x14ac:dyDescent="0.25"/>
    <row r="91" spans="6:25" s="5" customFormat="1" x14ac:dyDescent="0.25"/>
    <row r="92" spans="6:25" s="5" customFormat="1" x14ac:dyDescent="0.25"/>
    <row r="93" spans="6:25" s="5" customFormat="1" x14ac:dyDescent="0.25"/>
    <row r="94" spans="6:25" s="5" customFormat="1" x14ac:dyDescent="0.25"/>
    <row r="95" spans="6:25" s="5" customFormat="1" x14ac:dyDescent="0.25"/>
    <row r="96" spans="6:25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</sheetData>
  <sheetProtection selectLockedCells="1"/>
  <mergeCells count="6">
    <mergeCell ref="Q21:V21"/>
    <mergeCell ref="A2:A5"/>
    <mergeCell ref="C4:G4"/>
    <mergeCell ref="C6:G6"/>
    <mergeCell ref="I4:O4"/>
    <mergeCell ref="Q4:V4"/>
  </mergeCells>
  <conditionalFormatting sqref="G9:G12 I9:I12 K9:K12 M9:M12 O9:O12">
    <cfRule type="cellIs" dxfId="215" priority="462" operator="lessThan">
      <formula>0.8</formula>
    </cfRule>
    <cfRule type="cellIs" dxfId="214" priority="463" operator="between">
      <formula>0.85</formula>
      <formula>0.8</formula>
    </cfRule>
    <cfRule type="cellIs" dxfId="213" priority="464" operator="greaterThan">
      <formula>0.85</formula>
    </cfRule>
  </conditionalFormatting>
  <conditionalFormatting sqref="K21:K22 M21:M22 I21:I22 O21:O22">
    <cfRule type="cellIs" dxfId="212" priority="387" operator="greaterThan">
      <formula>0.85</formula>
    </cfRule>
    <cfRule type="cellIs" dxfId="211" priority="388" operator="between">
      <formula>0.8</formula>
      <formula>0.85</formula>
    </cfRule>
    <cfRule type="cellIs" dxfId="210" priority="389" operator="lessThan">
      <formula>0.8</formula>
    </cfRule>
  </conditionalFormatting>
  <conditionalFormatting sqref="I31:I32 K31:K32 M31:M32 O31:O32">
    <cfRule type="cellIs" dxfId="209" priority="351" operator="greaterThan">
      <formula>0.85</formula>
    </cfRule>
    <cfRule type="cellIs" dxfId="208" priority="352" operator="between">
      <formula>0.8</formula>
      <formula>0.85</formula>
    </cfRule>
    <cfRule type="cellIs" dxfId="207" priority="353" operator="lessThan">
      <formula>0.8</formula>
    </cfRule>
  </conditionalFormatting>
  <conditionalFormatting sqref="O20">
    <cfRule type="cellIs" dxfId="206" priority="399" operator="lessThan">
      <formula>0.8</formula>
    </cfRule>
    <cfRule type="cellIs" dxfId="205" priority="400" operator="between">
      <formula>0.85</formula>
      <formula>0.8</formula>
    </cfRule>
    <cfRule type="cellIs" dxfId="204" priority="401" operator="greaterThan">
      <formula>0.85</formula>
    </cfRule>
  </conditionalFormatting>
  <conditionalFormatting sqref="M20">
    <cfRule type="cellIs" dxfId="203" priority="396" operator="lessThan">
      <formula>0.8</formula>
    </cfRule>
    <cfRule type="cellIs" dxfId="202" priority="397" operator="between">
      <formula>0.85</formula>
      <formula>0.8</formula>
    </cfRule>
    <cfRule type="cellIs" dxfId="201" priority="398" operator="greaterThan">
      <formula>0.85</formula>
    </cfRule>
  </conditionalFormatting>
  <conditionalFormatting sqref="K20">
    <cfRule type="cellIs" dxfId="200" priority="393" operator="lessThan">
      <formula>0.8</formula>
    </cfRule>
    <cfRule type="cellIs" dxfId="199" priority="394" operator="between">
      <formula>0.85</formula>
      <formula>0.8</formula>
    </cfRule>
    <cfRule type="cellIs" dxfId="198" priority="395" operator="greaterThan">
      <formula>0.85</formula>
    </cfRule>
  </conditionalFormatting>
  <conditionalFormatting sqref="I20">
    <cfRule type="cellIs" dxfId="197" priority="390" operator="lessThan">
      <formula>0.8</formula>
    </cfRule>
    <cfRule type="cellIs" dxfId="196" priority="391" operator="between">
      <formula>0.85</formula>
      <formula>0.8</formula>
    </cfRule>
    <cfRule type="cellIs" dxfId="195" priority="392" operator="greaterThan">
      <formula>0.85</formula>
    </cfRule>
  </conditionalFormatting>
  <conditionalFormatting sqref="I26:I27 K26:K27 M26:M27 O26:O27">
    <cfRule type="cellIs" dxfId="194" priority="369" operator="greaterThan">
      <formula>0.85</formula>
    </cfRule>
    <cfRule type="cellIs" dxfId="193" priority="370" operator="between">
      <formula>0.8</formula>
      <formula>0.85</formula>
    </cfRule>
    <cfRule type="cellIs" dxfId="192" priority="371" operator="lessThan">
      <formula>0.8</formula>
    </cfRule>
  </conditionalFormatting>
  <conditionalFormatting sqref="O25">
    <cfRule type="cellIs" dxfId="191" priority="381" operator="lessThan">
      <formula>0.8</formula>
    </cfRule>
    <cfRule type="cellIs" dxfId="190" priority="382" operator="between">
      <formula>0.85</formula>
      <formula>0.8</formula>
    </cfRule>
    <cfRule type="cellIs" dxfId="189" priority="383" operator="greaterThan">
      <formula>0.85</formula>
    </cfRule>
  </conditionalFormatting>
  <conditionalFormatting sqref="M25">
    <cfRule type="cellIs" dxfId="188" priority="378" operator="lessThan">
      <formula>0.8</formula>
    </cfRule>
    <cfRule type="cellIs" dxfId="187" priority="379" operator="between">
      <formula>0.85</formula>
      <formula>0.8</formula>
    </cfRule>
    <cfRule type="cellIs" dxfId="186" priority="380" operator="greaterThan">
      <formula>0.85</formula>
    </cfRule>
  </conditionalFormatting>
  <conditionalFormatting sqref="K25">
    <cfRule type="cellIs" dxfId="185" priority="375" operator="lessThan">
      <formula>0.8</formula>
    </cfRule>
    <cfRule type="cellIs" dxfId="184" priority="376" operator="between">
      <formula>0.85</formula>
      <formula>0.8</formula>
    </cfRule>
    <cfRule type="cellIs" dxfId="183" priority="377" operator="greaterThan">
      <formula>0.85</formula>
    </cfRule>
  </conditionalFormatting>
  <conditionalFormatting sqref="I25">
    <cfRule type="cellIs" dxfId="182" priority="372" operator="lessThan">
      <formula>0.8</formula>
    </cfRule>
    <cfRule type="cellIs" dxfId="181" priority="373" operator="between">
      <formula>0.85</formula>
      <formula>0.8</formula>
    </cfRule>
    <cfRule type="cellIs" dxfId="180" priority="374" operator="greaterThan">
      <formula>0.85</formula>
    </cfRule>
  </conditionalFormatting>
  <conditionalFormatting sqref="I46:I47 K46:K47 M46:M47 O46:O47">
    <cfRule type="cellIs" dxfId="179" priority="315" operator="greaterThan">
      <formula>0.85</formula>
    </cfRule>
    <cfRule type="cellIs" dxfId="178" priority="316" operator="between">
      <formula>0.8</formula>
      <formula>0.85</formula>
    </cfRule>
    <cfRule type="cellIs" dxfId="177" priority="317" operator="lessThan">
      <formula>0.8</formula>
    </cfRule>
  </conditionalFormatting>
  <conditionalFormatting sqref="I30 K30 M30 O30">
    <cfRule type="cellIs" dxfId="176" priority="354" operator="lessThan">
      <formula>0.8</formula>
    </cfRule>
    <cfRule type="cellIs" dxfId="175" priority="355" operator="between">
      <formula>0.85</formula>
      <formula>0.8</formula>
    </cfRule>
    <cfRule type="cellIs" dxfId="174" priority="356" operator="greaterThan">
      <formula>0.85</formula>
    </cfRule>
  </conditionalFormatting>
  <conditionalFormatting sqref="I36:I37 K36:K37 M36:M37 O36:O37">
    <cfRule type="cellIs" dxfId="173" priority="333" operator="greaterThan">
      <formula>0.85</formula>
    </cfRule>
    <cfRule type="cellIs" dxfId="172" priority="334" operator="between">
      <formula>0.8</formula>
      <formula>0.85</formula>
    </cfRule>
    <cfRule type="cellIs" dxfId="171" priority="335" operator="lessThan">
      <formula>0.8</formula>
    </cfRule>
  </conditionalFormatting>
  <conditionalFormatting sqref="O35">
    <cfRule type="cellIs" dxfId="170" priority="345" operator="lessThan">
      <formula>0.8</formula>
    </cfRule>
    <cfRule type="cellIs" dxfId="169" priority="346" operator="between">
      <formula>0.85</formula>
      <formula>0.8</formula>
    </cfRule>
    <cfRule type="cellIs" dxfId="168" priority="347" operator="greaterThan">
      <formula>0.85</formula>
    </cfRule>
  </conditionalFormatting>
  <conditionalFormatting sqref="M35">
    <cfRule type="cellIs" dxfId="167" priority="342" operator="lessThan">
      <formula>0.8</formula>
    </cfRule>
    <cfRule type="cellIs" dxfId="166" priority="343" operator="between">
      <formula>0.85</formula>
      <formula>0.8</formula>
    </cfRule>
    <cfRule type="cellIs" dxfId="165" priority="344" operator="greaterThan">
      <formula>0.85</formula>
    </cfRule>
  </conditionalFormatting>
  <conditionalFormatting sqref="K35">
    <cfRule type="cellIs" dxfId="164" priority="339" operator="lessThan">
      <formula>0.8</formula>
    </cfRule>
    <cfRule type="cellIs" dxfId="163" priority="340" operator="between">
      <formula>0.85</formula>
      <formula>0.8</formula>
    </cfRule>
    <cfRule type="cellIs" dxfId="162" priority="341" operator="greaterThan">
      <formula>0.85</formula>
    </cfRule>
  </conditionalFormatting>
  <conditionalFormatting sqref="I35">
    <cfRule type="cellIs" dxfId="161" priority="336" operator="lessThan">
      <formula>0.8</formula>
    </cfRule>
    <cfRule type="cellIs" dxfId="160" priority="337" operator="between">
      <formula>0.85</formula>
      <formula>0.8</formula>
    </cfRule>
    <cfRule type="cellIs" dxfId="159" priority="338" operator="greaterThan">
      <formula>0.85</formula>
    </cfRule>
  </conditionalFormatting>
  <conditionalFormatting sqref="O45">
    <cfRule type="cellIs" dxfId="158" priority="327" operator="lessThan">
      <formula>0.8</formula>
    </cfRule>
    <cfRule type="cellIs" dxfId="157" priority="328" operator="between">
      <formula>0.85</formula>
      <formula>0.8</formula>
    </cfRule>
    <cfRule type="cellIs" dxfId="156" priority="329" operator="greaterThan">
      <formula>0.85</formula>
    </cfRule>
  </conditionalFormatting>
  <conditionalFormatting sqref="M45">
    <cfRule type="cellIs" dxfId="155" priority="324" operator="lessThan">
      <formula>0.8</formula>
    </cfRule>
    <cfRule type="cellIs" dxfId="154" priority="325" operator="between">
      <formula>0.85</formula>
      <formula>0.8</formula>
    </cfRule>
    <cfRule type="cellIs" dxfId="153" priority="326" operator="greaterThan">
      <formula>0.85</formula>
    </cfRule>
  </conditionalFormatting>
  <conditionalFormatting sqref="K45">
    <cfRule type="cellIs" dxfId="152" priority="321" operator="lessThan">
      <formula>0.8</formula>
    </cfRule>
    <cfRule type="cellIs" dxfId="151" priority="322" operator="between">
      <formula>0.85</formula>
      <formula>0.8</formula>
    </cfRule>
    <cfRule type="cellIs" dxfId="150" priority="323" operator="greaterThan">
      <formula>0.85</formula>
    </cfRule>
  </conditionalFormatting>
  <conditionalFormatting sqref="I45">
    <cfRule type="cellIs" dxfId="149" priority="318" operator="lessThan">
      <formula>0.8</formula>
    </cfRule>
    <cfRule type="cellIs" dxfId="148" priority="319" operator="between">
      <formula>0.85</formula>
      <formula>0.8</formula>
    </cfRule>
    <cfRule type="cellIs" dxfId="147" priority="320" operator="greaterThan">
      <formula>0.85</formula>
    </cfRule>
  </conditionalFormatting>
  <conditionalFormatting sqref="G15:G17 I15:I17 K15:K17 M15:M17 O15:O17">
    <cfRule type="cellIs" dxfId="146" priority="240" operator="lessThan">
      <formula>0.8</formula>
    </cfRule>
    <cfRule type="cellIs" dxfId="145" priority="241" operator="between">
      <formula>0.85</formula>
      <formula>0.8</formula>
    </cfRule>
    <cfRule type="cellIs" dxfId="144" priority="242" operator="greaterThan">
      <formula>0.85</formula>
    </cfRule>
  </conditionalFormatting>
  <conditionalFormatting sqref="G20:G22">
    <cfRule type="cellIs" dxfId="143" priority="237" operator="lessThan">
      <formula>0.8</formula>
    </cfRule>
    <cfRule type="cellIs" dxfId="142" priority="238" operator="between">
      <formula>0.85</formula>
      <formula>0.8</formula>
    </cfRule>
    <cfRule type="cellIs" dxfId="141" priority="239" operator="greaterThan">
      <formula>0.85</formula>
    </cfRule>
  </conditionalFormatting>
  <conditionalFormatting sqref="G25:G27">
    <cfRule type="cellIs" dxfId="140" priority="234" operator="lessThan">
      <formula>0.8</formula>
    </cfRule>
    <cfRule type="cellIs" dxfId="139" priority="235" operator="between">
      <formula>0.85</formula>
      <formula>0.8</formula>
    </cfRule>
    <cfRule type="cellIs" dxfId="138" priority="236" operator="greaterThan">
      <formula>0.85</formula>
    </cfRule>
  </conditionalFormatting>
  <conditionalFormatting sqref="G30:G32">
    <cfRule type="cellIs" dxfId="137" priority="231" operator="lessThan">
      <formula>0.8</formula>
    </cfRule>
    <cfRule type="cellIs" dxfId="136" priority="232" operator="between">
      <formula>0.85</formula>
      <formula>0.8</formula>
    </cfRule>
    <cfRule type="cellIs" dxfId="135" priority="233" operator="greaterThan">
      <formula>0.85</formula>
    </cfRule>
  </conditionalFormatting>
  <conditionalFormatting sqref="G35:G37">
    <cfRule type="cellIs" dxfId="134" priority="225" operator="lessThan">
      <formula>0.8</formula>
    </cfRule>
    <cfRule type="cellIs" dxfId="133" priority="226" operator="between">
      <formula>0.85</formula>
      <formula>0.8</formula>
    </cfRule>
    <cfRule type="cellIs" dxfId="132" priority="227" operator="greaterThan">
      <formula>0.85</formula>
    </cfRule>
  </conditionalFormatting>
  <conditionalFormatting sqref="G65:G67">
    <cfRule type="cellIs" dxfId="131" priority="150" operator="lessThan">
      <formula>0.8</formula>
    </cfRule>
    <cfRule type="cellIs" dxfId="130" priority="151" operator="between">
      <formula>0.85</formula>
      <formula>0.8</formula>
    </cfRule>
    <cfRule type="cellIs" dxfId="129" priority="152" operator="greaterThan">
      <formula>0.85</formula>
    </cfRule>
  </conditionalFormatting>
  <conditionalFormatting sqref="G45:G47">
    <cfRule type="cellIs" dxfId="128" priority="222" operator="lessThan">
      <formula>0.8</formula>
    </cfRule>
    <cfRule type="cellIs" dxfId="127" priority="223" operator="between">
      <formula>0.85</formula>
      <formula>0.8</formula>
    </cfRule>
    <cfRule type="cellIs" dxfId="126" priority="224" operator="greaterThan">
      <formula>0.85</formula>
    </cfRule>
  </conditionalFormatting>
  <conditionalFormatting sqref="I51:I52 K51:K52 M51:M52 O51:O52">
    <cfRule type="cellIs" dxfId="125" priority="207" operator="greaterThan">
      <formula>0.85</formula>
    </cfRule>
    <cfRule type="cellIs" dxfId="124" priority="208" operator="between">
      <formula>0.8</formula>
      <formula>0.85</formula>
    </cfRule>
    <cfRule type="cellIs" dxfId="123" priority="209" operator="lessThan">
      <formula>0.8</formula>
    </cfRule>
  </conditionalFormatting>
  <conditionalFormatting sqref="O50">
    <cfRule type="cellIs" dxfId="122" priority="219" operator="lessThan">
      <formula>0.8</formula>
    </cfRule>
    <cfRule type="cellIs" dxfId="121" priority="220" operator="between">
      <formula>0.85</formula>
      <formula>0.8</formula>
    </cfRule>
    <cfRule type="cellIs" dxfId="120" priority="221" operator="greaterThan">
      <formula>0.85</formula>
    </cfRule>
  </conditionalFormatting>
  <conditionalFormatting sqref="M50">
    <cfRule type="cellIs" dxfId="119" priority="216" operator="lessThan">
      <formula>0.8</formula>
    </cfRule>
    <cfRule type="cellIs" dxfId="118" priority="217" operator="between">
      <formula>0.85</formula>
      <formula>0.8</formula>
    </cfRule>
    <cfRule type="cellIs" dxfId="117" priority="218" operator="greaterThan">
      <formula>0.85</formula>
    </cfRule>
  </conditionalFormatting>
  <conditionalFormatting sqref="K50">
    <cfRule type="cellIs" dxfId="116" priority="213" operator="lessThan">
      <formula>0.8</formula>
    </cfRule>
    <cfRule type="cellIs" dxfId="115" priority="214" operator="between">
      <formula>0.85</formula>
      <formula>0.8</formula>
    </cfRule>
    <cfRule type="cellIs" dxfId="114" priority="215" operator="greaterThan">
      <formula>0.85</formula>
    </cfRule>
  </conditionalFormatting>
  <conditionalFormatting sqref="I50">
    <cfRule type="cellIs" dxfId="113" priority="210" operator="lessThan">
      <formula>0.8</formula>
    </cfRule>
    <cfRule type="cellIs" dxfId="112" priority="211" operator="between">
      <formula>0.85</formula>
      <formula>0.8</formula>
    </cfRule>
    <cfRule type="cellIs" dxfId="111" priority="212" operator="greaterThan">
      <formula>0.85</formula>
    </cfRule>
  </conditionalFormatting>
  <conditionalFormatting sqref="G50:G52">
    <cfRule type="cellIs" dxfId="110" priority="204" operator="lessThan">
      <formula>0.8</formula>
    </cfRule>
    <cfRule type="cellIs" dxfId="109" priority="205" operator="between">
      <formula>0.85</formula>
      <formula>0.8</formula>
    </cfRule>
    <cfRule type="cellIs" dxfId="108" priority="206" operator="greaterThan">
      <formula>0.85</formula>
    </cfRule>
  </conditionalFormatting>
  <conditionalFormatting sqref="I56:I57 K56:K57 M56:M57 O56:O57">
    <cfRule type="cellIs" dxfId="107" priority="189" operator="greaterThan">
      <formula>0.85</formula>
    </cfRule>
    <cfRule type="cellIs" dxfId="106" priority="190" operator="between">
      <formula>0.8</formula>
      <formula>0.85</formula>
    </cfRule>
    <cfRule type="cellIs" dxfId="105" priority="191" operator="lessThan">
      <formula>0.8</formula>
    </cfRule>
  </conditionalFormatting>
  <conditionalFormatting sqref="O55">
    <cfRule type="cellIs" dxfId="104" priority="201" operator="lessThan">
      <formula>0.8</formula>
    </cfRule>
    <cfRule type="cellIs" dxfId="103" priority="202" operator="between">
      <formula>0.85</formula>
      <formula>0.8</formula>
    </cfRule>
    <cfRule type="cellIs" dxfId="102" priority="203" operator="greaterThan">
      <formula>0.85</formula>
    </cfRule>
  </conditionalFormatting>
  <conditionalFormatting sqref="M55">
    <cfRule type="cellIs" dxfId="101" priority="198" operator="lessThan">
      <formula>0.8</formula>
    </cfRule>
    <cfRule type="cellIs" dxfId="100" priority="199" operator="between">
      <formula>0.85</formula>
      <formula>0.8</formula>
    </cfRule>
    <cfRule type="cellIs" dxfId="99" priority="200" operator="greaterThan">
      <formula>0.85</formula>
    </cfRule>
  </conditionalFormatting>
  <conditionalFormatting sqref="K55">
    <cfRule type="cellIs" dxfId="98" priority="195" operator="lessThan">
      <formula>0.8</formula>
    </cfRule>
    <cfRule type="cellIs" dxfId="97" priority="196" operator="between">
      <formula>0.85</formula>
      <formula>0.8</formula>
    </cfRule>
    <cfRule type="cellIs" dxfId="96" priority="197" operator="greaterThan">
      <formula>0.85</formula>
    </cfRule>
  </conditionalFormatting>
  <conditionalFormatting sqref="I55">
    <cfRule type="cellIs" dxfId="95" priority="192" operator="lessThan">
      <formula>0.8</formula>
    </cfRule>
    <cfRule type="cellIs" dxfId="94" priority="193" operator="between">
      <formula>0.85</formula>
      <formula>0.8</formula>
    </cfRule>
    <cfRule type="cellIs" dxfId="93" priority="194" operator="greaterThan">
      <formula>0.85</formula>
    </cfRule>
  </conditionalFormatting>
  <conditionalFormatting sqref="G55:G57">
    <cfRule type="cellIs" dxfId="92" priority="186" operator="lessThan">
      <formula>0.8</formula>
    </cfRule>
    <cfRule type="cellIs" dxfId="91" priority="187" operator="between">
      <formula>0.85</formula>
      <formula>0.8</formula>
    </cfRule>
    <cfRule type="cellIs" dxfId="90" priority="188" operator="greaterThan">
      <formula>0.85</formula>
    </cfRule>
  </conditionalFormatting>
  <conditionalFormatting sqref="I61:I62 K61:K62 M61:M62 O61:O62">
    <cfRule type="cellIs" dxfId="89" priority="171" operator="greaterThan">
      <formula>0.85</formula>
    </cfRule>
    <cfRule type="cellIs" dxfId="88" priority="172" operator="between">
      <formula>0.8</formula>
      <formula>0.85</formula>
    </cfRule>
    <cfRule type="cellIs" dxfId="87" priority="173" operator="lessThan">
      <formula>0.8</formula>
    </cfRule>
  </conditionalFormatting>
  <conditionalFormatting sqref="O60">
    <cfRule type="cellIs" dxfId="86" priority="183" operator="lessThan">
      <formula>0.8</formula>
    </cfRule>
    <cfRule type="cellIs" dxfId="85" priority="184" operator="between">
      <formula>0.85</formula>
      <formula>0.8</formula>
    </cfRule>
    <cfRule type="cellIs" dxfId="84" priority="185" operator="greaterThan">
      <formula>0.85</formula>
    </cfRule>
  </conditionalFormatting>
  <conditionalFormatting sqref="M60">
    <cfRule type="cellIs" dxfId="83" priority="180" operator="lessThan">
      <formula>0.8</formula>
    </cfRule>
    <cfRule type="cellIs" dxfId="82" priority="181" operator="between">
      <formula>0.85</formula>
      <formula>0.8</formula>
    </cfRule>
    <cfRule type="cellIs" dxfId="81" priority="182" operator="greaterThan">
      <formula>0.85</formula>
    </cfRule>
  </conditionalFormatting>
  <conditionalFormatting sqref="K60">
    <cfRule type="cellIs" dxfId="80" priority="177" operator="lessThan">
      <formula>0.8</formula>
    </cfRule>
    <cfRule type="cellIs" dxfId="79" priority="178" operator="between">
      <formula>0.85</formula>
      <formula>0.8</formula>
    </cfRule>
    <cfRule type="cellIs" dxfId="78" priority="179" operator="greaterThan">
      <formula>0.85</formula>
    </cfRule>
  </conditionalFormatting>
  <conditionalFormatting sqref="I60">
    <cfRule type="cellIs" dxfId="77" priority="174" operator="lessThan">
      <formula>0.8</formula>
    </cfRule>
    <cfRule type="cellIs" dxfId="76" priority="175" operator="between">
      <formula>0.85</formula>
      <formula>0.8</formula>
    </cfRule>
    <cfRule type="cellIs" dxfId="75" priority="176" operator="greaterThan">
      <formula>0.85</formula>
    </cfRule>
  </conditionalFormatting>
  <conditionalFormatting sqref="G60:G62">
    <cfRule type="cellIs" dxfId="74" priority="168" operator="lessThan">
      <formula>0.8</formula>
    </cfRule>
    <cfRule type="cellIs" dxfId="73" priority="169" operator="between">
      <formula>0.85</formula>
      <formula>0.8</formula>
    </cfRule>
    <cfRule type="cellIs" dxfId="72" priority="170" operator="greaterThan">
      <formula>0.85</formula>
    </cfRule>
  </conditionalFormatting>
  <conditionalFormatting sqref="I66:I67 K66:K67 M66:M67 O66:O67">
    <cfRule type="cellIs" dxfId="71" priority="153" operator="greaterThan">
      <formula>0.85</formula>
    </cfRule>
    <cfRule type="cellIs" dxfId="70" priority="154" operator="between">
      <formula>0.8</formula>
      <formula>0.85</formula>
    </cfRule>
    <cfRule type="cellIs" dxfId="69" priority="155" operator="lessThan">
      <formula>0.8</formula>
    </cfRule>
  </conditionalFormatting>
  <conditionalFormatting sqref="O65">
    <cfRule type="cellIs" dxfId="68" priority="165" operator="lessThan">
      <formula>0.8</formula>
    </cfRule>
    <cfRule type="cellIs" dxfId="67" priority="166" operator="between">
      <formula>0.85</formula>
      <formula>0.8</formula>
    </cfRule>
    <cfRule type="cellIs" dxfId="66" priority="167" operator="greaterThan">
      <formula>0.85</formula>
    </cfRule>
  </conditionalFormatting>
  <conditionalFormatting sqref="M65">
    <cfRule type="cellIs" dxfId="65" priority="162" operator="lessThan">
      <formula>0.8</formula>
    </cfRule>
    <cfRule type="cellIs" dxfId="64" priority="163" operator="between">
      <formula>0.85</formula>
      <formula>0.8</formula>
    </cfRule>
    <cfRule type="cellIs" dxfId="63" priority="164" operator="greaterThan">
      <formula>0.85</formula>
    </cfRule>
  </conditionalFormatting>
  <conditionalFormatting sqref="K65">
    <cfRule type="cellIs" dxfId="62" priority="159" operator="lessThan">
      <formula>0.8</formula>
    </cfRule>
    <cfRule type="cellIs" dxfId="61" priority="160" operator="between">
      <formula>0.85</formula>
      <formula>0.8</formula>
    </cfRule>
    <cfRule type="cellIs" dxfId="60" priority="161" operator="greaterThan">
      <formula>0.85</formula>
    </cfRule>
  </conditionalFormatting>
  <conditionalFormatting sqref="I65">
    <cfRule type="cellIs" dxfId="59" priority="156" operator="lessThan">
      <formula>0.8</formula>
    </cfRule>
    <cfRule type="cellIs" dxfId="58" priority="157" operator="between">
      <formula>0.85</formula>
      <formula>0.8</formula>
    </cfRule>
    <cfRule type="cellIs" dxfId="57" priority="158" operator="greaterThan">
      <formula>0.85</formula>
    </cfRule>
  </conditionalFormatting>
  <conditionalFormatting sqref="G70:G72">
    <cfRule type="cellIs" dxfId="56" priority="132" operator="lessThan">
      <formula>0.8</formula>
    </cfRule>
    <cfRule type="cellIs" dxfId="55" priority="133" operator="between">
      <formula>0.85</formula>
      <formula>0.8</formula>
    </cfRule>
    <cfRule type="cellIs" dxfId="54" priority="134" operator="greaterThan">
      <formula>0.85</formula>
    </cfRule>
  </conditionalFormatting>
  <conditionalFormatting sqref="I71:I72 K71:K72 M71:M72 O71:O72">
    <cfRule type="cellIs" dxfId="53" priority="135" operator="greaterThan">
      <formula>0.85</formula>
    </cfRule>
    <cfRule type="cellIs" dxfId="52" priority="136" operator="between">
      <formula>0.8</formula>
      <formula>0.85</formula>
    </cfRule>
    <cfRule type="cellIs" dxfId="51" priority="137" operator="lessThan">
      <formula>0.8</formula>
    </cfRule>
  </conditionalFormatting>
  <conditionalFormatting sqref="O70">
    <cfRule type="cellIs" dxfId="50" priority="147" operator="lessThan">
      <formula>0.8</formula>
    </cfRule>
    <cfRule type="cellIs" dxfId="49" priority="148" operator="between">
      <formula>0.85</formula>
      <formula>0.8</formula>
    </cfRule>
    <cfRule type="cellIs" dxfId="48" priority="149" operator="greaterThan">
      <formula>0.85</formula>
    </cfRule>
  </conditionalFormatting>
  <conditionalFormatting sqref="M70">
    <cfRule type="cellIs" dxfId="47" priority="144" operator="lessThan">
      <formula>0.8</formula>
    </cfRule>
    <cfRule type="cellIs" dxfId="46" priority="145" operator="between">
      <formula>0.85</formula>
      <formula>0.8</formula>
    </cfRule>
    <cfRule type="cellIs" dxfId="45" priority="146" operator="greaterThan">
      <formula>0.85</formula>
    </cfRule>
  </conditionalFormatting>
  <conditionalFormatting sqref="K70">
    <cfRule type="cellIs" dxfId="44" priority="141" operator="lessThan">
      <formula>0.8</formula>
    </cfRule>
    <cfRule type="cellIs" dxfId="43" priority="142" operator="between">
      <formula>0.85</formula>
      <formula>0.8</formula>
    </cfRule>
    <cfRule type="cellIs" dxfId="42" priority="143" operator="greaterThan">
      <formula>0.85</formula>
    </cfRule>
  </conditionalFormatting>
  <conditionalFormatting sqref="I70">
    <cfRule type="cellIs" dxfId="41" priority="138" operator="lessThan">
      <formula>0.8</formula>
    </cfRule>
    <cfRule type="cellIs" dxfId="40" priority="139" operator="between">
      <formula>0.85</formula>
      <formula>0.8</formula>
    </cfRule>
    <cfRule type="cellIs" dxfId="39" priority="140" operator="greaterThan">
      <formula>0.85</formula>
    </cfRule>
  </conditionalFormatting>
  <conditionalFormatting sqref="G75:G77">
    <cfRule type="cellIs" dxfId="38" priority="114" operator="lessThan">
      <formula>0.8</formula>
    </cfRule>
    <cfRule type="cellIs" dxfId="37" priority="115" operator="between">
      <formula>0.85</formula>
      <formula>0.8</formula>
    </cfRule>
    <cfRule type="cellIs" dxfId="36" priority="116" operator="greaterThan">
      <formula>0.85</formula>
    </cfRule>
  </conditionalFormatting>
  <conditionalFormatting sqref="I76:I77 K76:K77 M76:M77 O76:O77">
    <cfRule type="cellIs" dxfId="35" priority="117" operator="greaterThan">
      <formula>0.85</formula>
    </cfRule>
    <cfRule type="cellIs" dxfId="34" priority="118" operator="between">
      <formula>0.8</formula>
      <formula>0.85</formula>
    </cfRule>
    <cfRule type="cellIs" dxfId="33" priority="119" operator="lessThan">
      <formula>0.8</formula>
    </cfRule>
  </conditionalFormatting>
  <conditionalFormatting sqref="O75">
    <cfRule type="cellIs" dxfId="32" priority="129" operator="lessThan">
      <formula>0.8</formula>
    </cfRule>
    <cfRule type="cellIs" dxfId="31" priority="130" operator="between">
      <formula>0.85</formula>
      <formula>0.8</formula>
    </cfRule>
    <cfRule type="cellIs" dxfId="30" priority="131" operator="greaterThan">
      <formula>0.85</formula>
    </cfRule>
  </conditionalFormatting>
  <conditionalFormatting sqref="M75">
    <cfRule type="cellIs" dxfId="29" priority="126" operator="lessThan">
      <formula>0.8</formula>
    </cfRule>
    <cfRule type="cellIs" dxfId="28" priority="127" operator="between">
      <formula>0.85</formula>
      <formula>0.8</formula>
    </cfRule>
    <cfRule type="cellIs" dxfId="27" priority="128" operator="greaterThan">
      <formula>0.85</formula>
    </cfRule>
  </conditionalFormatting>
  <conditionalFormatting sqref="K75">
    <cfRule type="cellIs" dxfId="26" priority="123" operator="lessThan">
      <formula>0.8</formula>
    </cfRule>
    <cfRule type="cellIs" dxfId="25" priority="124" operator="between">
      <formula>0.85</formula>
      <formula>0.8</formula>
    </cfRule>
    <cfRule type="cellIs" dxfId="24" priority="125" operator="greaterThan">
      <formula>0.85</formula>
    </cfRule>
  </conditionalFormatting>
  <conditionalFormatting sqref="I75">
    <cfRule type="cellIs" dxfId="23" priority="120" operator="lessThan">
      <formula>0.8</formula>
    </cfRule>
    <cfRule type="cellIs" dxfId="22" priority="121" operator="between">
      <formula>0.85</formula>
      <formula>0.8</formula>
    </cfRule>
    <cfRule type="cellIs" dxfId="21" priority="122" operator="greaterThan">
      <formula>0.85</formula>
    </cfRule>
  </conditionalFormatting>
  <conditionalFormatting sqref="I9:O37 I43:O77">
    <cfRule type="cellIs" dxfId="20" priority="113" operator="equal">
      <formula>"NO TARGET"</formula>
    </cfRule>
  </conditionalFormatting>
  <conditionalFormatting sqref="I18 K18 M18 I19:M19 O18:O19">
    <cfRule type="cellIs" dxfId="19" priority="21" operator="equal">
      <formula>"NO TARGET"</formula>
    </cfRule>
  </conditionalFormatting>
  <conditionalFormatting sqref="I41:I42 K41:K42 M41:M42 O41:O42">
    <cfRule type="cellIs" dxfId="18" priority="5" operator="greaterThan">
      <formula>0.85</formula>
    </cfRule>
    <cfRule type="cellIs" dxfId="17" priority="6" operator="between">
      <formula>0.8</formula>
      <formula>0.85</formula>
    </cfRule>
    <cfRule type="cellIs" dxfId="16" priority="7" operator="lessThan">
      <formula>0.8</formula>
    </cfRule>
  </conditionalFormatting>
  <conditionalFormatting sqref="O40">
    <cfRule type="cellIs" dxfId="15" priority="17" operator="lessThan">
      <formula>0.8</formula>
    </cfRule>
    <cfRule type="cellIs" dxfId="14" priority="18" operator="between">
      <formula>0.85</formula>
      <formula>0.8</formula>
    </cfRule>
    <cfRule type="cellIs" dxfId="13" priority="19" operator="greaterThan">
      <formula>0.85</formula>
    </cfRule>
  </conditionalFormatting>
  <conditionalFormatting sqref="M40">
    <cfRule type="cellIs" dxfId="12" priority="14" operator="lessThan">
      <formula>0.8</formula>
    </cfRule>
    <cfRule type="cellIs" dxfId="11" priority="15" operator="between">
      <formula>0.85</formula>
      <formula>0.8</formula>
    </cfRule>
    <cfRule type="cellIs" dxfId="10" priority="16" operator="greaterThan">
      <formula>0.85</formula>
    </cfRule>
  </conditionalFormatting>
  <conditionalFormatting sqref="K40">
    <cfRule type="cellIs" dxfId="9" priority="11" operator="lessThan">
      <formula>0.8</formula>
    </cfRule>
    <cfRule type="cellIs" dxfId="8" priority="12" operator="between">
      <formula>0.85</formula>
      <formula>0.8</formula>
    </cfRule>
    <cfRule type="cellIs" dxfId="7" priority="13" operator="greaterThan">
      <formula>0.85</formula>
    </cfRule>
  </conditionalFormatting>
  <conditionalFormatting sqref="I40">
    <cfRule type="cellIs" dxfId="6" priority="8" operator="lessThan">
      <formula>0.8</formula>
    </cfRule>
    <cfRule type="cellIs" dxfId="5" priority="9" operator="between">
      <formula>0.85</formula>
      <formula>0.8</formula>
    </cfRule>
    <cfRule type="cellIs" dxfId="4" priority="10" operator="greaterThan">
      <formula>0.85</formula>
    </cfRule>
  </conditionalFormatting>
  <conditionalFormatting sqref="G40:G42">
    <cfRule type="cellIs" dxfId="3" priority="2" operator="lessThan">
      <formula>0.8</formula>
    </cfRule>
    <cfRule type="cellIs" dxfId="2" priority="3" operator="between">
      <formula>0.85</formula>
      <formula>0.8</formula>
    </cfRule>
    <cfRule type="cellIs" dxfId="1" priority="4" operator="greaterThan">
      <formula>0.85</formula>
    </cfRule>
  </conditionalFormatting>
  <conditionalFormatting sqref="I38:O42">
    <cfRule type="cellIs" dxfId="0" priority="1" operator="equal">
      <formula>"NO TARGET"</formula>
    </cfRule>
  </conditionalFormatting>
  <hyperlinks>
    <hyperlink ref="A9" r:id="rId1" display="..\2.REGION DASHBOARD\3.GUATENG REGION\REGION DASHBOARD.xlsx"/>
    <hyperlink ref="A10" r:id="rId2" display="..\2.REGION DASHBOARD\1.KZN REGION\KREGION DASHBOARD.xlsx"/>
    <hyperlink ref="A11" r:id="rId3" display="..\2.REGION DASHBOARD\2.WESTERN CAPE REGION\WREGION DASHBOARD.xlsx"/>
  </hyperlinks>
  <pageMargins left="0.25" right="0.25" top="0.75" bottom="0.75" header="0.3" footer="0.3"/>
  <pageSetup paperSize="9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3c14ed80356898159885b948cf7c11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A8ED469-C681-48F1-A64D-68B96060F2A5}"/>
</file>

<file path=customXml/itemProps2.xml><?xml version="1.0" encoding="utf-8"?>
<ds:datastoreItem xmlns:ds="http://schemas.openxmlformats.org/officeDocument/2006/customXml" ds:itemID="{03D733B8-DD7D-488C-8AD9-0974F5DF4B92}"/>
</file>

<file path=customXml/itemProps3.xml><?xml version="1.0" encoding="utf-8"?>
<ds:datastoreItem xmlns:ds="http://schemas.openxmlformats.org/officeDocument/2006/customXml" ds:itemID="{35D09AB3-9C8A-4722-B586-73ED83E6F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MAIN-GAUGE</vt:lpstr>
      <vt:lpstr>GAUGE CHART</vt:lpstr>
      <vt:lpstr>2.REGIONS DASHBOARD</vt:lpstr>
      <vt:lpstr>1.OVERVIEW DASHBOARD</vt:lpstr>
      <vt:lpstr>'GAUGE CHART'!Print_Area</vt:lpstr>
      <vt:lpstr>'MAIN-GAUGE'!Print_Area</vt:lpstr>
    </vt:vector>
  </TitlesOfParts>
  <Company>South African Airways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Reevell</dc:creator>
  <cp:lastModifiedBy>Dave</cp:lastModifiedBy>
  <dcterms:created xsi:type="dcterms:W3CDTF">2013-11-22T19:16:34Z</dcterms:created>
  <dcterms:modified xsi:type="dcterms:W3CDTF">2014-02-13T08:17:06Z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